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3070" windowHeight="4725" tabRatio="808" activeTab="1"/>
  </bookViews>
  <sheets>
    <sheet name="Instructions" sheetId="1" r:id="rId1"/>
    <sheet name="YEAR 1" sheetId="2" r:id="rId2"/>
  </sheets>
  <externalReferences>
    <externalReference r:id="rId5"/>
  </externalReferences>
  <definedNames>
    <definedName name="adminassist_cost_base">'[1]Average Hourly Rates - BASE'!$I$9</definedName>
    <definedName name="adminassist_cost_opy1">'[1]Average Hourly Rates - OPY1'!$I$9</definedName>
    <definedName name="adminassist_cost_opy2">'[1]Average Hourly Rates - OPY2'!$I$9</definedName>
    <definedName name="adminassist_cost_opy3">'[1]Average Hourly Rates - OPY3'!$I$9</definedName>
    <definedName name="adminassist_cost_opy4">'[1]Average Hourly Rates - OPY4'!$I$9</definedName>
    <definedName name="adminassist_cost_opy5">'[1]Average Hourly Rates - OPY5'!$I$9</definedName>
    <definedName name="adminassist_fee_base">'[1]Average Hourly Rates - BASE'!$J$9</definedName>
    <definedName name="adminassist_fee_opy1">'[1]Average Hourly Rates - OPY1'!$J$9</definedName>
    <definedName name="adminassist_fee_opy2">'[1]Average Hourly Rates - OPY2'!$J$9</definedName>
    <definedName name="adminassist_fee_opy3">'[1]Average Hourly Rates - OPY3'!$J$9</definedName>
    <definedName name="adminassist_fee_opy4">'[1]Average Hourly Rates - OPY4'!$J$9</definedName>
    <definedName name="adminassist_fee_opy5">'[1]Average Hourly Rates - OPY5'!$J$9</definedName>
    <definedName name="analyst_cost_base">'[1]Average Hourly Rates - BASE'!$I$12</definedName>
    <definedName name="analyst_cost_opy1">'[1]Average Hourly Rates - OPY1'!$I$12</definedName>
    <definedName name="analyst_cost_opy2">'[1]Average Hourly Rates - OPY2'!$I$12</definedName>
    <definedName name="analyst_cost_opy3">'[1]Average Hourly Rates - OPY3'!$I$12</definedName>
    <definedName name="analyst_cost_opy4">'[1]Average Hourly Rates - OPY4'!$I$12</definedName>
    <definedName name="analyst_cost_opy5">'[1]Average Hourly Rates - OPY5'!$I$12</definedName>
    <definedName name="analyst_fee_base">'[1]Average Hourly Rates - BASE'!$J$12</definedName>
    <definedName name="analyst_fee_opy1">'[1]Average Hourly Rates - OPY1'!$J$12</definedName>
    <definedName name="analyst_fee_opy2">'[1]Average Hourly Rates - OPY2'!$J$12</definedName>
    <definedName name="analyst_fee_opy3">'[1]Average Hourly Rates - OPY3'!$J$12</definedName>
    <definedName name="analyst_fee_opy4">'[1]Average Hourly Rates - OPY4'!$J$12</definedName>
    <definedName name="analyst_fee_opy5">'[1]Average Hourly Rates - OPY5'!$J$12</definedName>
    <definedName name="analystV_cost_base">'[1]Average Hourly Rates - BASE'!$I$17</definedName>
    <definedName name="analystV_cost_opy1">'[1]Average Hourly Rates - OPY1'!$I$16</definedName>
    <definedName name="analystV_cost_opy2">'[1]Average Hourly Rates - OPY2'!$I$16</definedName>
    <definedName name="analystV_cost_opy3">'[1]Average Hourly Rates - OPY3'!$I$16</definedName>
    <definedName name="analystV_cost_opy4">'[1]Average Hourly Rates - OPY4'!$I$16</definedName>
    <definedName name="analystV_Cost_opy5">'[1]Average Hourly Rates - OPY5'!$I$16</definedName>
    <definedName name="analystV_fee_base">'[1]Average Hourly Rates - BASE'!$J$17</definedName>
    <definedName name="analystV_fee_opy1">'[1]Average Hourly Rates - OPY1'!$J$16</definedName>
    <definedName name="analystV_fee_opy2">'[1]Average Hourly Rates - OPY2'!$J$16</definedName>
    <definedName name="analystV_fee_opy3">'[1]Average Hourly Rates - OPY3'!$J$16</definedName>
    <definedName name="analystV_fee_opy4">'[1]Average Hourly Rates - OPY4'!$J$16</definedName>
    <definedName name="analystV_fee_opy5">'[1]Average Hourly Rates - OPY5'!$J$16</definedName>
    <definedName name="analystVI_cost_base">'[1]Average Hourly Rates - BASE'!$I$22</definedName>
    <definedName name="analystVI_cost_opy1">'[1]Average Hourly Rates - OPY1'!$I$21</definedName>
    <definedName name="analystVI_cost_opy2">'[1]Average Hourly Rates - OPY2'!$I$21</definedName>
    <definedName name="analystVI_cost_opy3">'[1]Average Hourly Rates - OPY3'!$I$21</definedName>
    <definedName name="analystVI_cost_opy4">'[1]Average Hourly Rates - OPY4'!$I$21</definedName>
    <definedName name="analystVI_cost_opy5">'[1]Average Hourly Rates - OPY5'!$I$21</definedName>
    <definedName name="analystVI_fee_base">'[1]Average Hourly Rates - BASE'!$J$22</definedName>
    <definedName name="analystVI_fee_opy1">'[1]Average Hourly Rates - OPY1'!$J$21</definedName>
    <definedName name="analystVI_fee_opy2">'[1]Average Hourly Rates - OPY2'!$J$21</definedName>
    <definedName name="analystVI_fee_opy3">'[1]Average Hourly Rates - OPY3'!$J$21</definedName>
    <definedName name="analystVI_fee_opy4">'[1]Average Hourly Rates - OPY4'!$J$21</definedName>
    <definedName name="analystVI_fee_opy5">'[1]Average Hourly Rates - OPY5'!$J$21</definedName>
    <definedName name="datamanager_cost_base">'[1]Average Hourly Rates - BASE'!$I$27</definedName>
    <definedName name="datamanager_cost_opy1">'[1]Average Hourly Rates - OPY1'!$I$26</definedName>
    <definedName name="datamanager_cost_opy2">'[1]Average Hourly Rates - OPY2'!$I$26</definedName>
    <definedName name="datamanager_cost_opy3">'[1]Average Hourly Rates - OPY3'!$I$26</definedName>
    <definedName name="datamanager_cost_opy4">'[1]Average Hourly Rates - OPY4'!$I$26</definedName>
    <definedName name="datamanager_cost_opy5">'[1]Average Hourly Rates - OPY5'!$I$26</definedName>
    <definedName name="datamanager_fee_base">'[1]Average Hourly Rates - BASE'!$J$27</definedName>
    <definedName name="datamanager_fee_opy1">'[1]Average Hourly Rates - OPY1'!$J$26</definedName>
    <definedName name="datamanager_fee_opy2">'[1]Average Hourly Rates - OPY2'!$J$26</definedName>
    <definedName name="datamanager_fee_opy3">'[1]Average Hourly Rates - OPY3'!$J$26</definedName>
    <definedName name="datamanager_fee_opy4">'[1]Average Hourly Rates - OPY4'!$J$26</definedName>
    <definedName name="datamanager_fee_opy5">'[1]Average Hourly Rates - OPY5'!$J$26</definedName>
    <definedName name="documentationspec_cost_base">'[1]Average Hourly Rates - BASE'!$I$31</definedName>
    <definedName name="documentationspec_cost_opy1">'[1]Average Hourly Rates - OPY1'!$I$30</definedName>
    <definedName name="documentationspec_cost_opy2">'[1]Average Hourly Rates - OPY2'!$I$30</definedName>
    <definedName name="documentationspec_cost_opy3">'[1]Average Hourly Rates - OPY3'!$I$30</definedName>
    <definedName name="documentationspec_cost_opy4">'[1]Average Hourly Rates - OPY4'!$I$30</definedName>
    <definedName name="documentationspec_cost_opy5">'[1]Average Hourly Rates - OPY5'!$I$30</definedName>
    <definedName name="documentationspec_fee_base">'[1]Average Hourly Rates - BASE'!$J$31</definedName>
    <definedName name="documentationspec_fee_opy1">'[1]Average Hourly Rates - OPY1'!$J$30</definedName>
    <definedName name="documentationspec_fee_opy2">'[1]Average Hourly Rates - OPY2'!$J$30</definedName>
    <definedName name="documentationspec_fee_opy3">'[1]Average Hourly Rates - OPY3'!$J$30</definedName>
    <definedName name="documentationspec_fee_opy4">'[1]Average Hourly Rates - OPY4'!$J$30</definedName>
    <definedName name="documentationspec_fee_opy5">'[1]Average Hourly Rates - OPY5'!$J$30</definedName>
    <definedName name="engineer_cost_base">'[1]Average Hourly Rates - BASE'!$I$38</definedName>
    <definedName name="engineer_cost_opy1">'[1]Average Hourly Rates - OPY1'!$I$37</definedName>
    <definedName name="engineer_cost_opy2">'[1]Average Hourly Rates - OPY2'!$I$37</definedName>
    <definedName name="engineer_cost_opy3">'[1]Average Hourly Rates - OPY3'!$I$37</definedName>
    <definedName name="engineer_cost_opy4">'[1]Average Hourly Rates - OPY4'!$I$37</definedName>
    <definedName name="engineer_cost_opy5">'[1]Average Hourly Rates - OPY5'!$I$37</definedName>
    <definedName name="engineer_fee_base">'[1]Average Hourly Rates - BASE'!$J$38</definedName>
    <definedName name="engineer_fee_opy1">'[1]Average Hourly Rates - OPY1'!$J$37</definedName>
    <definedName name="engineer_fee_opy2">'[1]Average Hourly Rates - OPY2'!$J$37</definedName>
    <definedName name="engineer_fee_opy3">'[1]Average Hourly Rates - OPY3'!$J$37</definedName>
    <definedName name="engineer_fee_opy4">'[1]Average Hourly Rates - OPY4'!$J$37</definedName>
    <definedName name="engineer_fee_opy5">'[1]Average Hourly Rates - OPY5'!$J$37</definedName>
    <definedName name="engineeringtech_cost_base">'[1]Average Hourly Rates - BASE'!$I$34</definedName>
    <definedName name="engineeringtech_cost_opy1">'[1]Average Hourly Rates - OPY1'!$I$33</definedName>
    <definedName name="engineeringtech_cost_opy2">'[1]Average Hourly Rates - OPY2'!$I$33</definedName>
    <definedName name="engineeringtech_cost_opy3">'[1]Average Hourly Rates - OPY3'!$I$33</definedName>
    <definedName name="engineeringtech_cost_opy4">'[1]Average Hourly Rates - OPY4'!$I$33</definedName>
    <definedName name="engineeringtech_cost_opy5">'[1]Average Hourly Rates - OPY5'!$I$33</definedName>
    <definedName name="engineeringtech_fee_base">'[1]Average Hourly Rates - BASE'!$J$34</definedName>
    <definedName name="engineeringtech_fee_opy1">'[1]Average Hourly Rates - OPY1'!$J$33</definedName>
    <definedName name="engineeringtech_fee_opy2">'[1]Average Hourly Rates - OPY2'!$J$33</definedName>
    <definedName name="engineeringtech_fee_opy3">'[1]Average Hourly Rates - OPY3'!$J$33</definedName>
    <definedName name="engineeringtech_fee_opy4">'[1]Average Hourly Rates - OPY4'!$J$33</definedName>
    <definedName name="engineeringtech_fee_opy5">'[1]Average Hourly Rates - OPY5'!$J$33</definedName>
    <definedName name="engineerV_cost_base">'[1]Average Hourly Rates - BASE'!$I$41</definedName>
    <definedName name="engineerV_cost_opy1">'[1]Average Hourly Rates - OPY1'!$I$40</definedName>
    <definedName name="engineerV_cost_opy2">'[1]Average Hourly Rates - OPY2'!$I$40</definedName>
    <definedName name="engineerV_cost_opy3">'[1]Average Hourly Rates - OPY3'!$I$40</definedName>
    <definedName name="engineerV_cost_opy4">'[1]Average Hourly Rates - OPY4'!$I$40</definedName>
    <definedName name="engineerV_cost_opy5">'[1]Average Hourly Rates - OPY5'!$I$40</definedName>
    <definedName name="engineerV_fee_base">'[1]Average Hourly Rates - BASE'!$J$41</definedName>
    <definedName name="engineerV_fee_opy1">'[1]Average Hourly Rates - OPY1'!$J$40</definedName>
    <definedName name="engineerV_fee_opy2">'[1]Average Hourly Rates - OPY2'!$J$40</definedName>
    <definedName name="engineerV_fee_opy3">'[1]Average Hourly Rates - OPY3'!$J$40</definedName>
    <definedName name="engineerV_fee_opy4">'[1]Average Hourly Rates - OPY4'!$J$40</definedName>
    <definedName name="engineerV_fee_opy5">'[1]Average Hourly Rates - OPY5'!$J$40</definedName>
    <definedName name="engineerVI_cost_base">'[1]Average Hourly Rates - BASE'!$I$45</definedName>
    <definedName name="engineerVI_cost_opy1">'[1]Average Hourly Rates - OPY1'!$I$44</definedName>
    <definedName name="engineerVI_cost_opy2">'[1]Average Hourly Rates - OPY2'!$I$44</definedName>
    <definedName name="engineerVI_cost_opy3">'[1]Average Hourly Rates - OPY3'!$I$44</definedName>
    <definedName name="engineerVI_cost_opy4">'[1]Average Hourly Rates - OPY4'!$I$44</definedName>
    <definedName name="engineerVI_cost_opy5">'[1]Average Hourly Rates - OPY5'!$I$44</definedName>
    <definedName name="engineerVI_fee_base">'[1]Average Hourly Rates - BASE'!$J$45</definedName>
    <definedName name="engineerVI_fee_opy1">'[1]Average Hourly Rates - OPY1'!$J$44</definedName>
    <definedName name="engineerVI_fee_opy2">'[1]Average Hourly Rates - OPY2'!$J$44</definedName>
    <definedName name="engineerVI_fee_opy3">'[1]Average Hourly Rates - OPY3'!$J$44</definedName>
    <definedName name="engineerVI_fee_opy4">'[1]Average Hourly Rates - OPY4'!$J$44</definedName>
    <definedName name="engineerVI_fee_opy5">'[1]Average Hourly Rates - OPY5'!$J$44</definedName>
    <definedName name="fieldengineer_cost_base">'[1]Average Hourly Rates - BASE'!$I$50</definedName>
    <definedName name="fieldengineer_cost_opy1">'[1]Average Hourly Rates - OPY1'!$I$49</definedName>
    <definedName name="fieldengineer_cost_opy2">'[1]Average Hourly Rates - OPY2'!$I$49</definedName>
    <definedName name="fieldengineer_cost_opy3">'[1]Average Hourly Rates - OPY3'!$I$49</definedName>
    <definedName name="fieldengineer_cost_opy4">'[1]Average Hourly Rates - OPY4'!$I$49</definedName>
    <definedName name="fieldengineer_cost_opy5">'[1]Average Hourly Rates - OPY5'!$I$49</definedName>
    <definedName name="fieldengineer_fee_base">'[1]Average Hourly Rates - BASE'!$J$50</definedName>
    <definedName name="fieldengineer_fee_opy1">'[1]Average Hourly Rates - OPY1'!$J$49</definedName>
    <definedName name="fieldengineer_fee_opy2">'[1]Average Hourly Rates - OPY2'!$J$49</definedName>
    <definedName name="fieldengineer_fee_opy3">'[1]Average Hourly Rates - OPY3'!$J$49</definedName>
    <definedName name="fieldengineer_fee_opy4">'[1]Average Hourly Rates - OPY4'!$J$49</definedName>
    <definedName name="fieldengineer_fee_opy5">'[1]Average Hourly Rates - OPY5'!$J$49</definedName>
    <definedName name="jrsystemsanalyst_cost_base">'[1]Average Hourly Rates - BASE'!$I$85</definedName>
    <definedName name="jrsystemsanalyst_cost_opy1">'[1]Average Hourly Rates - OPY1'!$I$84</definedName>
    <definedName name="jrsystemsanalyst_cost_opy2">'[1]Average Hourly Rates - OPY2'!$I$84</definedName>
    <definedName name="jrsystemsanalyst_cost_opy3">'[1]Average Hourly Rates - OPY3'!$I$84</definedName>
    <definedName name="jrsystemsanalyst_cost_opy4">'[1]Average Hourly Rates - OPY4'!$I$84</definedName>
    <definedName name="jrsystemsanalyst_cost_opy5">'[1]Average Hourly Rates - OPY5'!$I$84</definedName>
    <definedName name="jrsystemsanalyst_fee_base">'[1]Average Hourly Rates - BASE'!$J$85</definedName>
    <definedName name="jrsystemsanalyst_fee_opy1">'[1]Average Hourly Rates - OPY1'!$J$84</definedName>
    <definedName name="jrsystemsanalyst_fee_opy2">'[1]Average Hourly Rates - OPY2'!$J$84</definedName>
    <definedName name="jrsystemsanalyst_fee_opy3">'[1]Average Hourly Rates - OPY3'!$J$84</definedName>
    <definedName name="jrsystemsanalyst_fee_opy4">'[1]Average Hourly Rates - OPY4'!$J$84</definedName>
    <definedName name="jrsystemsanalyst_fee_opy5">'[1]Average Hourly Rates - OPY5'!$J$84</definedName>
    <definedName name="programmanager_cost_base">'[1]Average Hourly Rates - BASE'!$I$53</definedName>
    <definedName name="programmanager_cost_opy1">'[1]Average Hourly Rates - OPY1'!$I$52</definedName>
    <definedName name="programmanager_cost_opy2">'[1]Average Hourly Rates - OPY2'!$I$52</definedName>
    <definedName name="programmanager_cost_opy3">'[1]Average Hourly Rates - OPY3'!$I$52</definedName>
    <definedName name="programmanager_cost_opy4">'[1]Average Hourly Rates - OPY4'!$I$52</definedName>
    <definedName name="programmanager_cost_opy5">'[1]Average Hourly Rates - OPY5'!$I$52</definedName>
    <definedName name="programmanager_fee_base">'[1]Average Hourly Rates - BASE'!$J$53</definedName>
    <definedName name="programmanager_fee_opy1">'[1]Average Hourly Rates - OPY1'!$J$52</definedName>
    <definedName name="programmanager_fee_opy2">'[1]Average Hourly Rates - OPY2'!$J$52</definedName>
    <definedName name="programmanager_fee_opy3">'[1]Average Hourly Rates - OPY3'!$J$52</definedName>
    <definedName name="programmanager_fee_opy4">'[1]Average Hourly Rates - OPY4'!$J$52</definedName>
    <definedName name="programmanager_fee_opy5">'[1]Average Hourly Rates - OPY5'!$J$52</definedName>
    <definedName name="projectengineer_cost_base">'[1]Average Hourly Rates - BASE'!$I$63</definedName>
    <definedName name="projectengineer_cost_opy1">'[1]Average Hourly Rates - OPY1'!$I$62</definedName>
    <definedName name="projectengineer_cost_opy2">'[1]Average Hourly Rates - OPY2'!$I$62</definedName>
    <definedName name="projectengineer_cost_opy3">'[1]Average Hourly Rates - OPY3'!$I$62</definedName>
    <definedName name="projectengineer_cost_opy4">'[1]Average Hourly Rates - OPY4'!$I$62</definedName>
    <definedName name="projectengineer_cost_opy5">'[1]Average Hourly Rates - OPY5'!$I$62</definedName>
    <definedName name="projectengineer_fee_base">'[1]Average Hourly Rates - BASE'!$J$63</definedName>
    <definedName name="projectengineer_fee_opy1">'[1]Average Hourly Rates - OPY1'!$J$62</definedName>
    <definedName name="projectengineer_fee_opy2">'[1]Average Hourly Rates - OPY2'!$J$62</definedName>
    <definedName name="projectengineer_fee_opy3">'[1]Average Hourly Rates - OPY3'!$J$62</definedName>
    <definedName name="projectengineer_fee_opy4">'[1]Average Hourly Rates - OPY4'!$J$62</definedName>
    <definedName name="projectengineer_fee_opy5">'[1]Average Hourly Rates - OPY5'!$J$62</definedName>
    <definedName name="projectmanager_cost_base">'[1]Average Hourly Rates - BASE'!$I$56</definedName>
    <definedName name="projectmanager_cost_opy1">'[1]Average Hourly Rates - OPY1'!$I$55</definedName>
    <definedName name="projectmanager_cost_opy2">'[1]Average Hourly Rates - OPY2'!$I$55</definedName>
    <definedName name="projectmanager_cost_opy3">'[1]Average Hourly Rates - OPY3'!$I$55</definedName>
    <definedName name="projectmanager_cost_opy4">'[1]Average Hourly Rates - OPY4'!$I$55</definedName>
    <definedName name="projectmanager_cost_opy5">'[1]Average Hourly Rates - OPY5'!$I$55</definedName>
    <definedName name="projectmanager_fee_base">'[1]Average Hourly Rates - BASE'!$J$56</definedName>
    <definedName name="projectmanager_fee_opy1">'[1]Average Hourly Rates - OPY1'!$J$55</definedName>
    <definedName name="projectmanager_fee_opy2">'[1]Average Hourly Rates - OPY2'!$J$55</definedName>
    <definedName name="projectmanager_fee_opy3">'[1]Average Hourly Rates - OPY3'!$J$55</definedName>
    <definedName name="projectmanager_fee_opy4">'[1]Average Hourly Rates - OPY4'!$J$55</definedName>
    <definedName name="projectmanager_fee_opy5">'[1]Average Hourly Rates - OPY5'!$J$55</definedName>
    <definedName name="projsysspec_cost_base">'[1]Average Hourly Rates - BASE'!$I$60</definedName>
    <definedName name="projsysspec_cost_opy1">'[1]Average Hourly Rates - OPY1'!$I$59</definedName>
    <definedName name="projsysspec_cost_opy2">'[1]Average Hourly Rates - OPY2'!$I$59</definedName>
    <definedName name="projsysspec_cost_opy3">'[1]Average Hourly Rates - OPY3'!$I$59</definedName>
    <definedName name="projsysspec_cost_opy4">'[1]Average Hourly Rates - OPY4'!$I$59</definedName>
    <definedName name="projsysspec_cost_opy5">'[1]Average Hourly Rates - OPY5'!$I$59</definedName>
    <definedName name="projsysspec_fee_base">'[1]Average Hourly Rates - BASE'!$J$60</definedName>
    <definedName name="projsysspec_fee_opy1">'[1]Average Hourly Rates - OPY1'!$J$59</definedName>
    <definedName name="projsysspec_fee_opy2">'[1]Average Hourly Rates - OPY2'!$J$59</definedName>
    <definedName name="projsysspec_fee_opy3">'[1]Average Hourly Rates - OPY3'!$J$59</definedName>
    <definedName name="projsysspec_fee_opy4">'[1]Average Hourly Rates - OPY4'!$J$59</definedName>
    <definedName name="projsysspec_fee_opy5">'[1]Average Hourly Rates - OPY5'!$J$59</definedName>
    <definedName name="softwareengineer_cost_base">'[1]Average Hourly Rates - BASE'!$I$67</definedName>
    <definedName name="softwareengineer_cost_opy1">'[1]Average Hourly Rates - OPY1'!$I$66</definedName>
    <definedName name="softwareengineer_cost_opy2">'[1]Average Hourly Rates - OPY2'!$I$66</definedName>
    <definedName name="softwareengineer_cost_opy3">'[1]Average Hourly Rates - OPY3'!$I$66</definedName>
    <definedName name="softwareengineer_cost_opy4">'[1]Average Hourly Rates - OPY4'!$I$66</definedName>
    <definedName name="softwareengineer_cost_opy5">'[1]Average Hourly Rates - OPY5'!$I$66</definedName>
    <definedName name="softwareengineer_fee_base">'[1]Average Hourly Rates - BASE'!$J$67</definedName>
    <definedName name="softwareengineer_fee_opy1">'[1]Average Hourly Rates - OPY1'!$J$66</definedName>
    <definedName name="softwareengineer_fee_opy2">'[1]Average Hourly Rates - OPY2'!$J$66</definedName>
    <definedName name="softwareengineer_fee_opy3">'[1]Average Hourly Rates - OPY3'!$J$66</definedName>
    <definedName name="softwareengineer_fee_opy4">'[1]Average Hourly Rates - OPY4'!$J$66</definedName>
    <definedName name="softwareengineer_fee_opy5">'[1]Average Hourly Rates - OPY5'!$J$66</definedName>
    <definedName name="srprojectanalyst_cost_base">'[1]Average Hourly Rates - BASE'!$I$71</definedName>
    <definedName name="srprojectanalyst_cost_opy1">'[1]Average Hourly Rates - OPY1'!$I$70</definedName>
    <definedName name="srprojectanalyst_cost_opy2">'[1]Average Hourly Rates - OPY2'!$I$70</definedName>
    <definedName name="srprojectanalyst_cost_opy3">'[1]Average Hourly Rates - OPY3'!$I$70</definedName>
    <definedName name="srprojectanalyst_cost_opy4">'[1]Average Hourly Rates - OPY4'!$I$70</definedName>
    <definedName name="srprojectanalyst_cost_opy5">'[1]Average Hourly Rates - OPY5'!$I$70</definedName>
    <definedName name="srprojectanalyst_fee_base">'[1]Average Hourly Rates - BASE'!$J$71</definedName>
    <definedName name="srprojectanalyst_fee_opy1">'[1]Average Hourly Rates - OPY1'!$J$70</definedName>
    <definedName name="srprojectanalyst_fee_opy2">'[1]Average Hourly Rates - OPY2'!$J$70</definedName>
    <definedName name="srprojectanalyst_fee_opy3">'[1]Average Hourly Rates - OPY3'!$J$70</definedName>
    <definedName name="srprojectanalyst_fee_opy4">'[1]Average Hourly Rates - OPY4'!$J$70</definedName>
    <definedName name="srprojectanalyst_fee_opy5">'[1]Average Hourly Rates - OPY5'!$J$70</definedName>
    <definedName name="srsystemsanalyst_cost_base">'[1]Average Hourly Rates - BASE'!$I$74</definedName>
    <definedName name="srsystemsanalyst_cost_opy1">'[1]Average Hourly Rates - OPY1'!$I$73</definedName>
    <definedName name="srsystemsanalyst_cost_opy2">'[1]Average Hourly Rates - OPY2'!$I$73</definedName>
    <definedName name="srsystemsanalyst_cost_opy3">'[1]Average Hourly Rates - OPY3'!$I$73</definedName>
    <definedName name="srsystemsanalyst_cost_opy4">'[1]Average Hourly Rates - OPY4'!$I$73</definedName>
    <definedName name="srsystemsanalyst_cost_opy5">'[1]Average Hourly Rates - OPY5'!$I$73</definedName>
    <definedName name="srsystemsanalyst_fee_base">'[1]Average Hourly Rates - BASE'!$J$74</definedName>
    <definedName name="srsystemsanalyst_fee_opy1">'[1]Average Hourly Rates - OPY1'!$J$73</definedName>
    <definedName name="srsystemsanalyst_fee_opy2">'[1]Average Hourly Rates - OPY2'!$J$73</definedName>
    <definedName name="srsystemsanalyst_fee_opy3">'[1]Average Hourly Rates - OPY3'!$J$73</definedName>
    <definedName name="srsystemsanalyst_fee_opy4">'[1]Average Hourly Rates - OPY4'!$J$73</definedName>
    <definedName name="srsystemsanalyst_fee_opy5">'[1]Average Hourly Rates - OPY5'!$J$73</definedName>
    <definedName name="subjectmatterexpert_cost_base">'[1]Average Hourly Rates - BASE'!$I$79</definedName>
    <definedName name="subjectmatterexpert_cost_opy1">'[1]Average Hourly Rates - OPY1'!$I$78</definedName>
    <definedName name="subjectmatterexpert_cost_opy2">'[1]Average Hourly Rates - OPY2'!$I$78</definedName>
    <definedName name="subjectmatterexpert_cost_opy3">'[1]Average Hourly Rates - OPY3'!$I$78</definedName>
    <definedName name="subjectmatterexpert_cost_opy4">'[1]Average Hourly Rates - OPY4'!$I$78</definedName>
    <definedName name="subjectmatterexpert_cost_opy5">'[1]Average Hourly Rates - OPY5'!$I$78</definedName>
    <definedName name="subjectmatterexpert_fee_base">'[1]Average Hourly Rates - BASE'!$J$79</definedName>
    <definedName name="subjectmatterexpert_fee_opy1">'[1]Average Hourly Rates - OPY1'!$J$78</definedName>
    <definedName name="subjectmatterexpert_fee_opy2">'[1]Average Hourly Rates - OPY2'!$J$78</definedName>
    <definedName name="subjectmatterexpert_fee_opy3">'[1]Average Hourly Rates - OPY3'!$J$78</definedName>
    <definedName name="subjectmatterexpert_fee_opy4">'[1]Average Hourly Rates - OPY4'!$J$78</definedName>
    <definedName name="subjectmatterexpert_fee_opy5">'[1]Average Hourly Rates - OPY5'!$J$78</definedName>
    <definedName name="systemsanalyst_cost_base">'[1]Average Hourly Rates - BASE'!$I$82</definedName>
    <definedName name="systemsanalyst_cost_opy1">'[1]Average Hourly Rates - OPY1'!$I$81</definedName>
    <definedName name="systemsanalyst_cost_opy2">'[1]Average Hourly Rates - OPY2'!$I$81</definedName>
    <definedName name="systemsanalyst_cost_opy3">'[1]Average Hourly Rates - OPY3'!$I$81</definedName>
    <definedName name="systemsanalyst_cost_opy4">'[1]Average Hourly Rates - OPY4'!$I$81</definedName>
    <definedName name="systemsanalyst_cost_opy5">'[1]Average Hourly Rates - OPY5'!$I$81</definedName>
    <definedName name="systemsanalyst_fee_base">'[1]Average Hourly Rates - BASE'!$J$82</definedName>
    <definedName name="systemsanalyst_fee_opy1">'[1]Average Hourly Rates - OPY1'!$J$81</definedName>
    <definedName name="systemsanalyst_fee_opy2">'[1]Average Hourly Rates - OPY2'!$J$81</definedName>
    <definedName name="systemsanalyst_fee_opy3">'[1]Average Hourly Rates - OPY3'!$J$81</definedName>
    <definedName name="systemsanalyst_fee_opy4">'[1]Average Hourly Rates - OPY4'!$J$81</definedName>
    <definedName name="systemsanalyst_fee_opy5">'[1]Average Hourly Rates - OPY5'!$J$81</definedName>
    <definedName name="systemsengineer_cost_base">'[1]Average Hourly Rates - BASE'!$I$88</definedName>
    <definedName name="systemsengineer_cost_opy1">'[1]Average Hourly Rates - OPY1'!$I$87</definedName>
    <definedName name="systemsengineer_cost_opy2">'[1]Average Hourly Rates - OPY2'!$I$87</definedName>
    <definedName name="systemsengineer_cost_opy3">'[1]Average Hourly Rates - OPY3'!$I$87</definedName>
    <definedName name="systemsengineer_cost_opy4">'[1]Average Hourly Rates - OPY4'!$I$87</definedName>
    <definedName name="systemsengineer_cost_opy5">'[1]Average Hourly Rates - OPY5'!$I$87</definedName>
    <definedName name="systemsengineer_fee_base">'[1]Average Hourly Rates - BASE'!$J$88</definedName>
    <definedName name="systemsengineer_fee_opy1">'[1]Average Hourly Rates - OPY1'!$J$87</definedName>
    <definedName name="systemsengineer_fee_opy2">'[1]Average Hourly Rates - OPY2'!$J$87</definedName>
    <definedName name="systemsengineer_fee_opy3">'[1]Average Hourly Rates - OPY3'!$J$87</definedName>
    <definedName name="systemsengineer_fee_opy4">'[1]Average Hourly Rates - OPY4'!$J$87</definedName>
    <definedName name="systemsengineer_fee_opy5">'[1]Average Hourly Rates - OPY5'!$J$87</definedName>
    <definedName name="technicalwriter_cost_base">'[1]Average Hourly Rates - BASE'!$I$92</definedName>
    <definedName name="technicalwriter_cost_opy1">'[1]Average Hourly Rates - OPY1'!$I$91</definedName>
    <definedName name="technicalwriter_cost_opy2">'[1]Average Hourly Rates - OPY2'!$I$91</definedName>
    <definedName name="technicalwriter_cost_opy3">'[1]Average Hourly Rates - OPY3'!$I$91</definedName>
    <definedName name="technicalwriter_cost_opy4">'[1]Average Hourly Rates - OPY4'!$I$91</definedName>
    <definedName name="technicalwriter_cost_opy5">'[1]Average Hourly Rates - OPY5'!$I$91</definedName>
    <definedName name="technicalwriter_fee_base">'[1]Average Hourly Rates - BASE'!$J$92</definedName>
    <definedName name="technicalwriter_fee_opy1">'[1]Average Hourly Rates - OPY1'!$J$91</definedName>
    <definedName name="technicalwriter_fee_opy2">'[1]Average Hourly Rates - OPY2'!$J$91</definedName>
    <definedName name="technicalwriter_fee_opy3">'[1]Average Hourly Rates - OPY3'!$J$91</definedName>
    <definedName name="technicalwriter_fee_opy4">'[1]Average Hourly Rates - OPY4'!$J$91</definedName>
    <definedName name="technicalwriter_fee_opy5">'[1]Average Hourly Rates - OPY5'!$J$91</definedName>
  </definedNames>
  <calcPr fullCalcOnLoad="1"/>
</workbook>
</file>

<file path=xl/sharedStrings.xml><?xml version="1.0" encoding="utf-8"?>
<sst xmlns="http://schemas.openxmlformats.org/spreadsheetml/2006/main" count="295" uniqueCount="140">
  <si>
    <t>SUM</t>
  </si>
  <si>
    <t>Total</t>
  </si>
  <si>
    <t>Rate</t>
  </si>
  <si>
    <t>site</t>
  </si>
  <si>
    <t>subtotal</t>
  </si>
  <si>
    <t>G&amp;A</t>
  </si>
  <si>
    <t>sub</t>
  </si>
  <si>
    <t xml:space="preserve"> </t>
  </si>
  <si>
    <t>Total Cost</t>
  </si>
  <si>
    <t>fringe fulltime</t>
  </si>
  <si>
    <t>fringe part time</t>
  </si>
  <si>
    <t>Overhead</t>
  </si>
  <si>
    <t xml:space="preserve">  Contractor site</t>
  </si>
  <si>
    <t xml:space="preserve">  Client site </t>
  </si>
  <si>
    <t>Subcontractors</t>
  </si>
  <si>
    <t>Hrs</t>
  </si>
  <si>
    <t>Grand Total Fixed Fee Pool</t>
  </si>
  <si>
    <t>Grand Total Cost</t>
  </si>
  <si>
    <t>CIC Cost</t>
  </si>
  <si>
    <t>CIC Fixed Fee Pool</t>
  </si>
  <si>
    <t>CIC Total Cost Plus Fixed Fee</t>
  </si>
  <si>
    <t>f/p</t>
  </si>
  <si>
    <t>Services</t>
  </si>
  <si>
    <t>subcontractor handling</t>
  </si>
  <si>
    <t>Capacity Increase for Services</t>
  </si>
  <si>
    <t>Government Labor Category</t>
  </si>
  <si>
    <t xml:space="preserve">Period of Performance:  </t>
  </si>
  <si>
    <t>DO NOT TYPE IN ANY COLORED AREAS</t>
  </si>
  <si>
    <t xml:space="preserve"> Proposed Category</t>
  </si>
  <si>
    <t>Contractor</t>
  </si>
  <si>
    <t>Sub: 1:</t>
  </si>
  <si>
    <t xml:space="preserve"> sub total on Sub 1</t>
  </si>
  <si>
    <t xml:space="preserve">Sub: 2: </t>
  </si>
  <si>
    <t xml:space="preserve"> sub total on Sub 2</t>
  </si>
  <si>
    <t>Sub: 3</t>
  </si>
  <si>
    <t xml:space="preserve"> sub total on Sub 3</t>
  </si>
  <si>
    <t>Sub: 4:</t>
  </si>
  <si>
    <t xml:space="preserve"> sub total on Sub 4</t>
  </si>
  <si>
    <t>Sub: 5:</t>
  </si>
  <si>
    <t xml:space="preserve"> sub total on Sub 5</t>
  </si>
  <si>
    <t xml:space="preserve">Sub: 6: </t>
  </si>
  <si>
    <t xml:space="preserve"> sub total on Sub 6</t>
  </si>
  <si>
    <t>Sub: 7</t>
  </si>
  <si>
    <t xml:space="preserve"> sub total on Sub 7</t>
  </si>
  <si>
    <t>Sub: 8:</t>
  </si>
  <si>
    <t xml:space="preserve"> sub total on Sub 8</t>
  </si>
  <si>
    <t>not comparable</t>
  </si>
  <si>
    <t>Every worksheet should have items 1 through 3 completed.</t>
  </si>
  <si>
    <t>A</t>
  </si>
  <si>
    <t>On Footer Tab for the worksheet, insert the RFP number after the colon.</t>
  </si>
  <si>
    <t>B</t>
  </si>
  <si>
    <t>C</t>
  </si>
  <si>
    <t>Government:</t>
  </si>
  <si>
    <t>Contractor:</t>
  </si>
  <si>
    <t xml:space="preserve">  </t>
  </si>
  <si>
    <t>Total of all Subcontractors</t>
  </si>
  <si>
    <t>Fee/Profit - prime</t>
  </si>
  <si>
    <t>Fee/Profit Pool</t>
  </si>
  <si>
    <t>Total Labor and Subcontractor Cost Plus Fee/Profit</t>
  </si>
  <si>
    <t>Grand Total Labor and Subcontractor Cost Plus Fee/Profit</t>
  </si>
  <si>
    <t>Subtotal</t>
  </si>
  <si>
    <t>COM</t>
  </si>
  <si>
    <t>Base</t>
  </si>
  <si>
    <t>Total Labor</t>
  </si>
  <si>
    <t>In Cell B2, enter the period of performance calendar dates. (ex:  1 Jan 09 - 31 Dec 09)</t>
  </si>
  <si>
    <t>When submitting this file, the instructions may be deleted.</t>
  </si>
  <si>
    <t xml:space="preserve">Instructions </t>
  </si>
  <si>
    <t>On Footer Tab for the worksheet, insert the firm's name after colon.  Insert the RFP number after the colon, if it has not been filled-in.</t>
  </si>
  <si>
    <t>All dollar figures shall be carried out no further than two decimal places.</t>
  </si>
  <si>
    <t>In column G:</t>
  </si>
  <si>
    <t>Grand Total Services &amp; ODCs</t>
  </si>
  <si>
    <t>Hours</t>
  </si>
  <si>
    <t>CPFF LABOR</t>
  </si>
  <si>
    <t>Labor and ODC totals will be divided out by CLIN at time of award.</t>
  </si>
  <si>
    <t xml:space="preserve">            Fee / Profit - subcontractor</t>
  </si>
  <si>
    <t>=</t>
  </si>
  <si>
    <t>Employee Name/ID</t>
  </si>
  <si>
    <t>(a) for the subcontractor, enter the unburdened labor rate for each individual (e.g. rows 5-31)</t>
  </si>
  <si>
    <t xml:space="preserve">In column H, </t>
  </si>
  <si>
    <t xml:space="preserve">Column M is a summation of the costs. </t>
  </si>
  <si>
    <r>
      <t xml:space="preserve">The worksheets of the workbook should all be formatted for printing on </t>
    </r>
    <r>
      <rPr>
        <b/>
        <sz val="11"/>
        <rFont val="Arial"/>
        <family val="2"/>
      </rPr>
      <t>letter-sized paper, without requiring "adjustments."</t>
    </r>
    <r>
      <rPr>
        <sz val="11"/>
        <rFont val="Arial"/>
        <family val="2"/>
      </rPr>
      <t xml:space="preserve">  It may be formatted for either landscape or portrait.  DO NOT FORMAT FOR LEGAL SIZE PAPER.</t>
    </r>
  </si>
  <si>
    <t>CLIN 0001</t>
  </si>
  <si>
    <t xml:space="preserve">In column A, starting at row 5, insert the Government Labor Categories from the Historical Information being provided in the solicitation.  List each category only once regardless of the number of estimated support hours.  </t>
  </si>
  <si>
    <t>On Header Tab for each worksheet, insert the proposal number, if it has not been filled in. The file name should be automatically populated.</t>
  </si>
  <si>
    <t>In column C, insert a "K" if the worker will be performing at the Contractor's facility or a "G" if it will be performing in Government spaces.</t>
  </si>
  <si>
    <t>In column E, for subcontractors workforce, identify for the specific labor category individual, whether they are full-time on this acquisition or part-time.  Enter "F" for full-time or "P" for part-time.</t>
  </si>
  <si>
    <r>
      <t xml:space="preserve">(a)  for the subcontractor, enter the </t>
    </r>
    <r>
      <rPr>
        <b/>
        <sz val="11"/>
        <rFont val="Arial"/>
        <family val="2"/>
      </rPr>
      <t>hours</t>
    </r>
    <r>
      <rPr>
        <sz val="11"/>
        <rFont val="Arial"/>
        <family val="2"/>
      </rPr>
      <t xml:space="preserve"> associated with the individual CPFF labor category.</t>
    </r>
  </si>
  <si>
    <r>
      <t xml:space="preserve">(f) In Cell G40, the subcontractor should insert its </t>
    </r>
    <r>
      <rPr>
        <b/>
        <sz val="11"/>
        <rFont val="Arial"/>
        <family val="2"/>
      </rPr>
      <t>G&amp;A rate</t>
    </r>
    <r>
      <rPr>
        <sz val="11"/>
        <rFont val="Arial"/>
        <family val="2"/>
      </rPr>
      <t xml:space="preserve"> being applied.</t>
    </r>
  </si>
  <si>
    <r>
      <t xml:space="preserve">(d) In Cell G37, the subcontractor should insert its </t>
    </r>
    <r>
      <rPr>
        <b/>
        <sz val="11"/>
        <rFont val="Arial"/>
        <family val="2"/>
      </rPr>
      <t>overhead rate for work performed at the contractor's facility</t>
    </r>
    <r>
      <rPr>
        <sz val="11"/>
        <rFont val="Arial"/>
        <family val="2"/>
      </rPr>
      <t>.</t>
    </r>
  </si>
  <si>
    <r>
      <t xml:space="preserve">(e) In Cell G38, the subcontractor should insert its </t>
    </r>
    <r>
      <rPr>
        <b/>
        <sz val="11"/>
        <rFont val="Arial"/>
        <family val="2"/>
      </rPr>
      <t>overhead rate for work performed at the Client/Government's facility.</t>
    </r>
  </si>
  <si>
    <r>
      <t xml:space="preserve">(c) In Cell G34 the subcontractor should insert its </t>
    </r>
    <r>
      <rPr>
        <b/>
        <sz val="11"/>
        <rFont val="Arial"/>
        <family val="2"/>
      </rPr>
      <t>fringe rate for part-time</t>
    </r>
    <r>
      <rPr>
        <sz val="11"/>
        <rFont val="Arial"/>
        <family val="2"/>
      </rPr>
      <t>, if it is not included in its overhead rate.  If the fringe is included in the overhead rate, this cell should be left blank.  If no part-time employees are proposed, this should also be left blank.</t>
    </r>
  </si>
  <si>
    <r>
      <t xml:space="preserve">(b) In Cell G33, the subcontractor should insert its </t>
    </r>
    <r>
      <rPr>
        <b/>
        <sz val="11"/>
        <rFont val="Arial"/>
        <family val="2"/>
      </rPr>
      <t>fringe rate for full time</t>
    </r>
    <r>
      <rPr>
        <sz val="11"/>
        <rFont val="Arial"/>
        <family val="2"/>
      </rPr>
      <t>, if it is not included in its overhead rate.  If the fringe is included in the overhead rate, this cell should be left blank.</t>
    </r>
  </si>
  <si>
    <r>
      <t>(e) In Cell H38, the subcontractor should insert the "</t>
    </r>
    <r>
      <rPr>
        <b/>
        <sz val="11"/>
        <rFont val="Arial"/>
        <family val="2"/>
      </rPr>
      <t>labor base</t>
    </r>
    <r>
      <rPr>
        <sz val="11"/>
        <rFont val="Arial"/>
        <family val="2"/>
      </rPr>
      <t xml:space="preserve">" its </t>
    </r>
    <r>
      <rPr>
        <b/>
        <sz val="11"/>
        <rFont val="Arial"/>
        <family val="2"/>
      </rPr>
      <t>overhead rate</t>
    </r>
    <r>
      <rPr>
        <sz val="11"/>
        <rFont val="Arial"/>
        <family val="2"/>
      </rPr>
      <t xml:space="preserve"> is being applied to for work performed at the </t>
    </r>
    <r>
      <rPr>
        <u val="single"/>
        <sz val="11"/>
        <rFont val="Arial"/>
        <family val="2"/>
      </rPr>
      <t>Client/Government's facility</t>
    </r>
    <r>
      <rPr>
        <sz val="11"/>
        <rFont val="Arial"/>
        <family val="2"/>
      </rPr>
      <t>.</t>
    </r>
  </si>
  <si>
    <r>
      <t>(d) In Cell H37, the subcontractor should insert the "</t>
    </r>
    <r>
      <rPr>
        <b/>
        <sz val="11"/>
        <rFont val="Arial"/>
        <family val="2"/>
      </rPr>
      <t>labor base</t>
    </r>
    <r>
      <rPr>
        <sz val="11"/>
        <rFont val="Arial"/>
        <family val="2"/>
      </rPr>
      <t xml:space="preserve">"  its </t>
    </r>
    <r>
      <rPr>
        <b/>
        <sz val="11"/>
        <rFont val="Arial"/>
        <family val="2"/>
      </rPr>
      <t>overhead rate</t>
    </r>
    <r>
      <rPr>
        <sz val="11"/>
        <rFont val="Arial"/>
        <family val="2"/>
      </rPr>
      <t xml:space="preserve"> is being applied to for work performed at the </t>
    </r>
    <r>
      <rPr>
        <u val="single"/>
        <sz val="11"/>
        <rFont val="Arial"/>
        <family val="2"/>
      </rPr>
      <t>contractor's facility</t>
    </r>
    <r>
      <rPr>
        <sz val="11"/>
        <rFont val="Arial"/>
        <family val="2"/>
      </rPr>
      <t>.</t>
    </r>
  </si>
  <si>
    <r>
      <t>(c) In Cell H34, the subcontractor should insert the "</t>
    </r>
    <r>
      <rPr>
        <b/>
        <sz val="11"/>
        <rFont val="Arial"/>
        <family val="2"/>
      </rPr>
      <t>labor base</t>
    </r>
    <r>
      <rPr>
        <sz val="11"/>
        <rFont val="Arial"/>
        <family val="2"/>
      </rPr>
      <t xml:space="preserve">" that its </t>
    </r>
    <r>
      <rPr>
        <b/>
        <sz val="11"/>
        <rFont val="Arial"/>
        <family val="2"/>
      </rPr>
      <t>fringe rate</t>
    </r>
    <r>
      <rPr>
        <sz val="11"/>
        <rFont val="Arial"/>
        <family val="2"/>
      </rPr>
      <t xml:space="preserve"> for </t>
    </r>
    <r>
      <rPr>
        <u val="single"/>
        <sz val="11"/>
        <rFont val="Arial"/>
        <family val="2"/>
      </rPr>
      <t>part time</t>
    </r>
    <r>
      <rPr>
        <sz val="11"/>
        <rFont val="Arial"/>
        <family val="2"/>
      </rPr>
      <t xml:space="preserve"> is being applied to, if it is not included in its overhead rate.  If the fringe is included in the overhead rate, this cell should be left blank.</t>
    </r>
  </si>
  <si>
    <r>
      <t>(b) In Cell H33, the subcontractor should insert the "</t>
    </r>
    <r>
      <rPr>
        <b/>
        <sz val="11"/>
        <rFont val="Arial"/>
        <family val="2"/>
      </rPr>
      <t>labor base</t>
    </r>
    <r>
      <rPr>
        <sz val="11"/>
        <rFont val="Arial"/>
        <family val="2"/>
      </rPr>
      <t xml:space="preserve">" that its </t>
    </r>
    <r>
      <rPr>
        <b/>
        <sz val="11"/>
        <rFont val="Arial"/>
        <family val="2"/>
      </rPr>
      <t>fringe rate</t>
    </r>
    <r>
      <rPr>
        <sz val="11"/>
        <rFont val="Arial"/>
        <family val="2"/>
      </rPr>
      <t xml:space="preserve"> for </t>
    </r>
    <r>
      <rPr>
        <u val="single"/>
        <sz val="11"/>
        <rFont val="Arial"/>
        <family val="2"/>
      </rPr>
      <t>full time</t>
    </r>
    <r>
      <rPr>
        <sz val="11"/>
        <rFont val="Arial"/>
        <family val="2"/>
      </rPr>
      <t xml:space="preserve"> is being applied to, if it is not included in its overhead rate.  If the fringe is included in the overhead rate, this cell should be left blank.</t>
    </r>
  </si>
  <si>
    <r>
      <t xml:space="preserve">(g) In Cell H386, the subcontractor should insert the subcontractor </t>
    </r>
    <r>
      <rPr>
        <b/>
        <sz val="11"/>
        <rFont val="Arial"/>
        <family val="2"/>
      </rPr>
      <t>labor base</t>
    </r>
    <r>
      <rPr>
        <sz val="11"/>
        <rFont val="Arial"/>
        <family val="2"/>
      </rPr>
      <t xml:space="preserve"> its </t>
    </r>
    <r>
      <rPr>
        <b/>
        <sz val="11"/>
        <rFont val="Arial"/>
        <family val="2"/>
      </rPr>
      <t>fixed fee rate</t>
    </r>
    <r>
      <rPr>
        <sz val="11"/>
        <rFont val="Arial"/>
        <family val="2"/>
      </rPr>
      <t xml:space="preserve"> is being applied to.</t>
    </r>
  </si>
  <si>
    <r>
      <t xml:space="preserve">(f) In Cell H40, the subcontractor should insert the </t>
    </r>
    <r>
      <rPr>
        <b/>
        <sz val="11"/>
        <rFont val="Arial"/>
        <family val="2"/>
      </rPr>
      <t>base</t>
    </r>
    <r>
      <rPr>
        <sz val="11"/>
        <rFont val="Arial"/>
        <family val="2"/>
      </rPr>
      <t xml:space="preserve"> its </t>
    </r>
    <r>
      <rPr>
        <b/>
        <sz val="11"/>
        <rFont val="Arial"/>
        <family val="2"/>
      </rPr>
      <t>G&amp;A rate</t>
    </r>
    <r>
      <rPr>
        <sz val="11"/>
        <rFont val="Arial"/>
        <family val="2"/>
      </rPr>
      <t xml:space="preserve"> is being applied to.</t>
    </r>
  </si>
  <si>
    <r>
      <t xml:space="preserve">In column A, starting at row 5 to 44, the Government Labor Categories from the Historical Information should have been inserted.  In column B, the Offeror can insert the title of the labor category it will be utilizing.  If it is comparable to one of the Government Labor Categories, then it should appear opposite that category.  However, if it is not comparable, utilize the "not comparable" row.  </t>
    </r>
    <r>
      <rPr>
        <b/>
        <sz val="11"/>
        <rFont val="Arial"/>
        <family val="2"/>
      </rPr>
      <t>If necessary, insert additional rows--but ensure integrity of formulas.</t>
    </r>
    <r>
      <rPr>
        <sz val="11"/>
        <rFont val="Arial"/>
        <family val="2"/>
      </rPr>
      <t xml:space="preserve">  The Offeror is not required to utilize the Government's labor categories. However, in evaluation, the Offeror's proposal will be compared to the Government Estimate in Section L (L-2, Government Furnished Information), in terms of hours and labor categories.  Also, labor categories with more than one person providing service shall be listed multiple times for each person performing work.  For example, if the offeror proposes four Senior Analysts, then the labor category Senior Analyst shall be listed four times along with their applicable rates and information.
</t>
    </r>
  </si>
  <si>
    <t>Column K automatically calculates the total hours for Years 1-5.</t>
  </si>
  <si>
    <t>If there are no data entries in a row or group of rows, please just hide the rows.  Do not delete.</t>
  </si>
  <si>
    <r>
      <t xml:space="preserve">In cell G409, enter the rate for </t>
    </r>
    <r>
      <rPr>
        <b/>
        <sz val="11"/>
        <rFont val="Arial"/>
        <family val="2"/>
      </rPr>
      <t xml:space="preserve">G&amp;A </t>
    </r>
    <r>
      <rPr>
        <sz val="11"/>
        <rFont val="Arial"/>
        <family val="2"/>
      </rPr>
      <t>if it is being applied to Travel and Material.  If not applying a G&amp;A rate, this cell should be left blank.</t>
    </r>
  </si>
  <si>
    <t xml:space="preserve">In column F, enter the name of the proposed individual for that position. </t>
  </si>
  <si>
    <t>Insert Labor, Travel and Material  columns when creating the additional sheets for years 2-5.</t>
  </si>
  <si>
    <t>Worksheets should be prepared for the entire FIVE (5) YEAR ORDERING PERIOD.  The Year 1 TAB is provided. The Offerors will be required to add Tabs for Years 2 through 5 for each subsequent year of the ordering period.  The tabs should be labeled to match the Year (e.g. Year 1, Year 2, etc.).  THE OFFEROR MUST ALSO PROVIDE  A CUMULATIVE SUMMARY SHEET OF ALL YEARS (1-5) AND ADD THIS AS A SEPARATE TAB CALLED "SUMMARY".</t>
  </si>
  <si>
    <t xml:space="preserve">Within the work sheet any cell colored "blue" contains a formula and should not be edited.  </t>
  </si>
  <si>
    <t xml:space="preserve">In cell I405, enter the amount for travel based on the estimates provided by the Government in Section L (L-2, Government Furnished Information).  NOTE:  The proposed cumulative travel between the Prime and all subcontractors must not exceed the Government estimates provided in Section L (L-2) of the solicitation.  </t>
  </si>
  <si>
    <t>In cell I406, enter the amount for material based on the estimates provided by the Government in Section L (L-2, Government Furnished Information).  NOTE:  The proposed cumulative  Material between the Prime and all subcontractors must not exceed the Government estimates provided in Section L (L-2) of the solicitation.</t>
  </si>
  <si>
    <r>
      <t xml:space="preserve">In Cell H408, the prime should insert the PRIME's </t>
    </r>
    <r>
      <rPr>
        <b/>
        <sz val="11"/>
        <rFont val="Arial"/>
        <family val="2"/>
      </rPr>
      <t>ODC base</t>
    </r>
    <r>
      <rPr>
        <sz val="11"/>
        <rFont val="Arial"/>
        <family val="2"/>
      </rPr>
      <t xml:space="preserve"> its material handling fee is being applied to.  </t>
    </r>
    <r>
      <rPr>
        <b/>
        <u val="single"/>
        <sz val="11"/>
        <rFont val="Arial"/>
        <family val="2"/>
      </rPr>
      <t>The ODC base should be set in accordance with the offeror's accounting practices (i.e., the base may include material only vs both material and travel.</t>
    </r>
    <r>
      <rPr>
        <b/>
        <sz val="11"/>
        <rFont val="Arial"/>
        <family val="2"/>
      </rPr>
      <t>)</t>
    </r>
    <r>
      <rPr>
        <sz val="11"/>
        <rFont val="Arial"/>
        <family val="2"/>
      </rPr>
      <t xml:space="preserve"> If the offeror is not applying a material handling, this cell should be left blank.</t>
    </r>
  </si>
  <si>
    <r>
      <t xml:space="preserve">In Cell H409, the prime should insert the PRIME's </t>
    </r>
    <r>
      <rPr>
        <b/>
        <sz val="11"/>
        <rFont val="Arial"/>
        <family val="2"/>
      </rPr>
      <t>ODC base</t>
    </r>
    <r>
      <rPr>
        <sz val="11"/>
        <rFont val="Arial"/>
        <family val="2"/>
      </rPr>
      <t xml:space="preserve"> its G&amp;A is being applied to.  </t>
    </r>
    <r>
      <rPr>
        <u val="single"/>
        <sz val="11"/>
        <rFont val="Arial"/>
        <family val="2"/>
      </rPr>
      <t xml:space="preserve">The ODC base should be set in accordance with the offeror's accounting practices. </t>
    </r>
    <r>
      <rPr>
        <sz val="11"/>
        <rFont val="Arial"/>
        <family val="2"/>
      </rPr>
      <t xml:space="preserve"> If the offeror is not applying G&amp;A, this cell should be left blank.</t>
    </r>
  </si>
  <si>
    <r>
      <t>In cell G408, enter the</t>
    </r>
    <r>
      <rPr>
        <b/>
        <sz val="11"/>
        <rFont val="Arial"/>
        <family val="2"/>
      </rPr>
      <t xml:space="preserve"> "rate"</t>
    </r>
    <r>
      <rPr>
        <sz val="11"/>
        <rFont val="Arial"/>
        <family val="2"/>
      </rPr>
      <t xml:space="preserve"> for </t>
    </r>
    <r>
      <rPr>
        <b/>
        <sz val="11"/>
        <rFont val="Arial"/>
        <family val="2"/>
      </rPr>
      <t xml:space="preserve">material handling </t>
    </r>
    <r>
      <rPr>
        <sz val="11"/>
        <rFont val="Arial"/>
        <family val="2"/>
      </rPr>
      <t xml:space="preserve">if it is being applied to Material.  </t>
    </r>
    <r>
      <rPr>
        <b/>
        <sz val="11"/>
        <rFont val="Arial"/>
        <family val="2"/>
      </rPr>
      <t>Material handling should be applied in accordance with the contractors approved accounting practices.</t>
    </r>
    <r>
      <rPr>
        <sz val="11"/>
        <rFont val="Arial"/>
        <family val="2"/>
      </rPr>
      <t xml:space="preserve">  </t>
    </r>
    <r>
      <rPr>
        <sz val="11"/>
        <color indexed="10"/>
        <rFont val="Arial"/>
        <family val="2"/>
      </rPr>
      <t xml:space="preserve">See number 23 below. </t>
    </r>
    <r>
      <rPr>
        <sz val="11"/>
        <rFont val="Arial"/>
        <family val="2"/>
      </rPr>
      <t>If the offeror is not applying material handling, cell G408 should be left blank.</t>
    </r>
  </si>
  <si>
    <t xml:space="preserve">The worksheet is arranged so that the workforce being proposed for an entire ordering period is shown together, even though it will be separated by individual CLINS in Section B.  When the TOTAL ceiling value for Labor (CLIN 0001) is carried to Section B, it should be the same overall total shown on the worksheet for the entire five (5) year order period.   When the TOTAL ceiling value for ODCs (CLIN 0007) (Travel &amp; Material) is carried to Section B, it should be the same overall total shown on the worksheet for the entire five (5) year order period.   </t>
  </si>
  <si>
    <t xml:space="preserve">Program Manager, Senior, (Contractor Facility PAX offsite)(Key) </t>
  </si>
  <si>
    <t>Engineer/Scientist, Senior, (PAX onsite)</t>
  </si>
  <si>
    <t>Engineer/Scientist, Senior,  (Contractor Facility PAX offsite)</t>
  </si>
  <si>
    <t>Engineer/Scientist, Journey Level, (PAX onsite)</t>
  </si>
  <si>
    <t>Engineer/Scientist, Journey Level, (Contractor Facility PAX offsite)</t>
  </si>
  <si>
    <t>Engineer/Scientist, Junior, (PAX onsite)</t>
  </si>
  <si>
    <t xml:space="preserve">Systems Engineer, Senior, (PAX onsite)(Key) </t>
  </si>
  <si>
    <t>Systems Engineer, Journey Level, (PAX onsite)</t>
  </si>
  <si>
    <t>Systems Specialist, Senior, (PAX onsite)</t>
  </si>
  <si>
    <t xml:space="preserve">Operations Research Analyst, Senior, (PAX onsite)(Key) </t>
  </si>
  <si>
    <t>Operations Research Analyst, Journey Level, (PAX onsite)</t>
  </si>
  <si>
    <t>Operations Research Analyst, Journey Level, )Contractor Facility PAX offsite)</t>
  </si>
  <si>
    <t>Engineering Technician, Senior, (PAX onsite)</t>
  </si>
  <si>
    <t>Engineering Technician, Senior, (Contractor Facility PAX offsite)</t>
  </si>
  <si>
    <t>Engineering Technician, Journey Level, (PAX onsite)</t>
  </si>
  <si>
    <t>Engineering Technician, Journey Level, (Contractor Facility PAX offsite)</t>
  </si>
  <si>
    <t>Systems Analyst, Senior, (PAX onsite)</t>
  </si>
  <si>
    <t>Systems Analyst, Journey Level, (PAX onsite)</t>
  </si>
  <si>
    <t>Program Analyst, Senior, (PAX onsite)</t>
  </si>
  <si>
    <t>Program Analyst, Journey Level, (PAX onsite)</t>
  </si>
  <si>
    <t>Program Analyst, Journey Level Contractor Facility, (PAX offsite)</t>
  </si>
  <si>
    <t>Configuration Management Analyst, (PAX onsite)</t>
  </si>
  <si>
    <t>Configuration Management Analyst, (Contractor Facility PAX offsite)</t>
  </si>
  <si>
    <t>Software Engineer, Journey Level, (PAX onsite)</t>
  </si>
  <si>
    <t>Software Engineer, Journey Level, (Contractor Facility PAX offsite)</t>
  </si>
  <si>
    <t xml:space="preserve">Operations Research Analyst, Senior, (Contractor Facility PAX offsite)(Key) </t>
  </si>
  <si>
    <t>Computer Systems Analyst I, (Contractor Facility PAX offsite)</t>
  </si>
  <si>
    <t>Data Entry Operator II, (Contractor Facility PAX offsite)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</si>
</sst>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_);_(* \(#,##0.0\);_(* &quot;-&quot;?_);_(@_)"/>
    <numFmt numFmtId="167" formatCode="0.0%"/>
    <numFmt numFmtId="168" formatCode="0_);\(0\)"/>
  </numFmts>
  <fonts count="47">
    <font>
      <sz val="10"/>
      <name val="Arial"/>
      <family val="0"/>
    </font>
    <font>
      <sz val="11"/>
      <color indexed="8"/>
      <name val="Calibri"/>
      <family val="2"/>
    </font>
    <font>
      <sz val="8"/>
      <name val="Arial"/>
      <family val="2"/>
    </font>
    <font>
      <sz val="8"/>
      <name val="Arial Narrow"/>
      <family val="2"/>
    </font>
    <font>
      <u val="single"/>
      <sz val="8"/>
      <name val="Arial Narrow"/>
      <family val="2"/>
    </font>
    <font>
      <b/>
      <sz val="8"/>
      <name val="Arial Narrow"/>
      <family val="2"/>
    </font>
    <font>
      <b/>
      <u val="single"/>
      <sz val="8"/>
      <name val="Arial Narrow"/>
      <family val="2"/>
    </font>
    <font>
      <sz val="11"/>
      <name val="Arial"/>
      <family val="2"/>
    </font>
    <font>
      <b/>
      <sz val="11"/>
      <name val="Arial"/>
      <family val="2"/>
    </font>
    <font>
      <u val="single"/>
      <sz val="11"/>
      <name val="Arial"/>
      <family val="2"/>
    </font>
    <font>
      <b/>
      <u val="single"/>
      <sz val="11"/>
      <name val="Arial"/>
      <family val="2"/>
    </font>
    <font>
      <b/>
      <u val="single"/>
      <sz val="9"/>
      <name val="Arial Narrow"/>
      <family val="2"/>
    </font>
    <font>
      <b/>
      <u val="single"/>
      <sz val="14"/>
      <name val="Arial"/>
      <family val="2"/>
    </font>
    <font>
      <sz val="11"/>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53"/>
        <bgColor indexed="64"/>
      </patternFill>
    </fill>
    <fill>
      <patternFill patternType="solid">
        <fgColor rgb="FFCCFF33"/>
        <bgColor indexed="64"/>
      </patternFill>
    </fill>
    <fill>
      <patternFill patternType="solid">
        <fgColor rgb="FFFFFF00"/>
        <bgColor indexed="64"/>
      </patternFill>
    </fill>
    <fill>
      <patternFill patternType="solid">
        <fgColor rgb="FFCCFFFF"/>
        <bgColor indexed="64"/>
      </patternFill>
    </fill>
    <fill>
      <patternFill patternType="solid">
        <fgColor indexed="13"/>
        <bgColor indexed="64"/>
      </patternFill>
    </fill>
    <fill>
      <patternFill patternType="solid">
        <fgColor rgb="FFCC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style="hair"/>
      <top style="hair"/>
      <bottom style="medium"/>
    </border>
    <border>
      <left style="hair"/>
      <right style="hair"/>
      <top/>
      <bottom style="hair"/>
    </border>
    <border>
      <left style="hair"/>
      <right style="hair"/>
      <top style="hair"/>
      <bottom style="double"/>
    </border>
    <border>
      <left style="hair"/>
      <right style="hair"/>
      <top/>
      <bottom style="double"/>
    </border>
    <border>
      <left style="hair"/>
      <right style="hair"/>
      <top style="double"/>
      <bottom style="double"/>
    </border>
    <border>
      <left style="hair"/>
      <right/>
      <top style="hair"/>
      <bottom style="double"/>
    </border>
    <border>
      <left>
        <color indexed="63"/>
      </left>
      <right>
        <color indexed="63"/>
      </right>
      <top style="hair"/>
      <bottom style="hair"/>
    </border>
    <border>
      <left style="thin"/>
      <right style="thin"/>
      <top style="hair"/>
      <bottom style="hair"/>
    </border>
    <border>
      <left style="hair"/>
      <right>
        <color indexed="63"/>
      </right>
      <top style="hair"/>
      <bottom style="hair"/>
    </border>
    <border>
      <left>
        <color indexed="63"/>
      </left>
      <right style="hair"/>
      <top style="hair"/>
      <bottom style="hair"/>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30">
    <xf numFmtId="0" fontId="0" fillId="0" borderId="0" xfId="0" applyAlignment="1">
      <alignment/>
    </xf>
    <xf numFmtId="0" fontId="3" fillId="0" borderId="0" xfId="0" applyFont="1" applyFill="1" applyAlignment="1">
      <alignment/>
    </xf>
    <xf numFmtId="0" fontId="4" fillId="0" borderId="0" xfId="0" applyFont="1" applyFill="1" applyAlignment="1">
      <alignment/>
    </xf>
    <xf numFmtId="44" fontId="3" fillId="0" borderId="0" xfId="44" applyFont="1" applyFill="1" applyAlignment="1">
      <alignment/>
    </xf>
    <xf numFmtId="0" fontId="3" fillId="0" borderId="10" xfId="0" applyFont="1" applyFill="1" applyBorder="1" applyAlignment="1">
      <alignment/>
    </xf>
    <xf numFmtId="44" fontId="3" fillId="0" borderId="10" xfId="0" applyNumberFormat="1" applyFont="1" applyFill="1" applyBorder="1" applyAlignment="1">
      <alignment/>
    </xf>
    <xf numFmtId="10" fontId="3" fillId="0" borderId="10" xfId="58" applyNumberFormat="1" applyFont="1" applyFill="1" applyBorder="1" applyAlignment="1">
      <alignment/>
    </xf>
    <xf numFmtId="44" fontId="3" fillId="0" borderId="10" xfId="44" applyFont="1" applyFill="1" applyBorder="1" applyAlignment="1">
      <alignment/>
    </xf>
    <xf numFmtId="0" fontId="3" fillId="0" borderId="10" xfId="0" applyFont="1" applyFill="1" applyBorder="1" applyAlignment="1">
      <alignment horizontal="center"/>
    </xf>
    <xf numFmtId="167" fontId="3" fillId="0" borderId="10" xfId="58" applyNumberFormat="1" applyFont="1" applyFill="1" applyBorder="1" applyAlignment="1">
      <alignment/>
    </xf>
    <xf numFmtId="44" fontId="3" fillId="0" borderId="10" xfId="44" applyFont="1" applyFill="1" applyBorder="1" applyAlignment="1">
      <alignment horizontal="center"/>
    </xf>
    <xf numFmtId="0" fontId="3" fillId="0" borderId="0" xfId="0" applyFont="1" applyFill="1" applyBorder="1" applyAlignment="1">
      <alignment/>
    </xf>
    <xf numFmtId="0" fontId="3" fillId="0" borderId="0" xfId="0" applyNumberFormat="1" applyFont="1" applyFill="1" applyBorder="1" applyAlignment="1">
      <alignment horizontal="center"/>
    </xf>
    <xf numFmtId="0" fontId="3" fillId="0" borderId="0" xfId="0" applyFont="1" applyFill="1" applyBorder="1" applyAlignment="1">
      <alignment horizontal="center"/>
    </xf>
    <xf numFmtId="44" fontId="3" fillId="0" borderId="10" xfId="0" applyNumberFormat="1" applyFont="1" applyFill="1" applyBorder="1" applyAlignment="1">
      <alignment horizontal="center"/>
    </xf>
    <xf numFmtId="0" fontId="3" fillId="0" borderId="10" xfId="42" applyNumberFormat="1" applyFont="1" applyFill="1" applyBorder="1" applyAlignment="1">
      <alignment horizontal="center"/>
    </xf>
    <xf numFmtId="44" fontId="3" fillId="33" borderId="10" xfId="44" applyFont="1" applyFill="1" applyBorder="1" applyAlignment="1">
      <alignment/>
    </xf>
    <xf numFmtId="9" fontId="3" fillId="33" borderId="10" xfId="58" applyFont="1" applyFill="1" applyBorder="1" applyAlignment="1">
      <alignment/>
    </xf>
    <xf numFmtId="0" fontId="3" fillId="0" borderId="10" xfId="0" applyFont="1" applyBorder="1" applyAlignment="1">
      <alignment/>
    </xf>
    <xf numFmtId="0" fontId="3" fillId="0" borderId="11" xfId="0" applyFont="1" applyFill="1" applyBorder="1" applyAlignment="1">
      <alignment horizontal="center"/>
    </xf>
    <xf numFmtId="0" fontId="3" fillId="34" borderId="10" xfId="0" applyFont="1" applyFill="1" applyBorder="1" applyAlignment="1">
      <alignment/>
    </xf>
    <xf numFmtId="0" fontId="3" fillId="35" borderId="10" xfId="0" applyFont="1" applyFill="1" applyBorder="1" applyAlignment="1">
      <alignment horizontal="right"/>
    </xf>
    <xf numFmtId="0" fontId="6" fillId="35" borderId="10" xfId="0" applyFont="1" applyFill="1" applyBorder="1" applyAlignment="1">
      <alignment horizontal="left"/>
    </xf>
    <xf numFmtId="0" fontId="3" fillId="35" borderId="12" xfId="0" applyFont="1" applyFill="1" applyBorder="1" applyAlignment="1">
      <alignment horizontal="center"/>
    </xf>
    <xf numFmtId="0" fontId="3" fillId="35" borderId="10" xfId="0" applyNumberFormat="1" applyFont="1" applyFill="1" applyBorder="1" applyAlignment="1">
      <alignment horizontal="center"/>
    </xf>
    <xf numFmtId="0" fontId="3" fillId="35" borderId="10" xfId="0" applyFont="1" applyFill="1" applyBorder="1" applyAlignment="1">
      <alignment horizontal="center"/>
    </xf>
    <xf numFmtId="0" fontId="3" fillId="35" borderId="10" xfId="0" applyFont="1" applyFill="1" applyBorder="1" applyAlignment="1">
      <alignment/>
    </xf>
    <xf numFmtId="44" fontId="3" fillId="35" borderId="10" xfId="44" applyFont="1" applyFill="1" applyBorder="1" applyAlignment="1">
      <alignment/>
    </xf>
    <xf numFmtId="0" fontId="4" fillId="35" borderId="10" xfId="0" applyFont="1" applyFill="1" applyBorder="1" applyAlignment="1">
      <alignment horizontal="left"/>
    </xf>
    <xf numFmtId="0" fontId="4" fillId="35" borderId="10" xfId="0" applyNumberFormat="1" applyFont="1" applyFill="1" applyBorder="1" applyAlignment="1">
      <alignment horizontal="center"/>
    </xf>
    <xf numFmtId="44" fontId="4" fillId="35" borderId="10" xfId="44" applyFont="1" applyFill="1" applyBorder="1" applyAlignment="1">
      <alignment horizontal="center"/>
    </xf>
    <xf numFmtId="0" fontId="4" fillId="35" borderId="10" xfId="0" applyFont="1" applyFill="1" applyBorder="1" applyAlignment="1">
      <alignment horizontal="center"/>
    </xf>
    <xf numFmtId="0" fontId="4" fillId="35" borderId="10" xfId="0" applyFont="1" applyFill="1" applyBorder="1" applyAlignment="1">
      <alignment/>
    </xf>
    <xf numFmtId="44" fontId="3" fillId="35" borderId="10" xfId="44" applyFont="1" applyFill="1" applyBorder="1" applyAlignment="1">
      <alignment horizontal="center"/>
    </xf>
    <xf numFmtId="10" fontId="3" fillId="35" borderId="10" xfId="58" applyNumberFormat="1" applyFont="1" applyFill="1" applyBorder="1" applyAlignment="1">
      <alignment/>
    </xf>
    <xf numFmtId="0" fontId="3" fillId="36" borderId="10" xfId="0" applyFont="1" applyFill="1" applyBorder="1" applyAlignment="1">
      <alignment/>
    </xf>
    <xf numFmtId="0" fontId="3" fillId="34" borderId="10" xfId="0" applyNumberFormat="1" applyFont="1" applyFill="1" applyBorder="1" applyAlignment="1">
      <alignment horizontal="center"/>
    </xf>
    <xf numFmtId="0" fontId="3" fillId="34" borderId="10" xfId="0" applyFont="1" applyFill="1" applyBorder="1" applyAlignment="1">
      <alignment horizontal="center"/>
    </xf>
    <xf numFmtId="44" fontId="3" fillId="34" borderId="10" xfId="44" applyFont="1" applyFill="1" applyBorder="1" applyAlignment="1">
      <alignment/>
    </xf>
    <xf numFmtId="44" fontId="3" fillId="34" borderId="10" xfId="0" applyNumberFormat="1" applyFont="1" applyFill="1" applyBorder="1" applyAlignment="1">
      <alignment/>
    </xf>
    <xf numFmtId="167" fontId="3" fillId="35" borderId="10" xfId="58" applyNumberFormat="1" applyFont="1" applyFill="1" applyBorder="1" applyAlignment="1">
      <alignment/>
    </xf>
    <xf numFmtId="43" fontId="3" fillId="35" borderId="10" xfId="0" applyNumberFormat="1" applyFont="1" applyFill="1" applyBorder="1" applyAlignment="1">
      <alignment/>
    </xf>
    <xf numFmtId="165" fontId="3" fillId="35" borderId="10" xfId="42" applyNumberFormat="1" applyFont="1" applyFill="1" applyBorder="1" applyAlignment="1">
      <alignment/>
    </xf>
    <xf numFmtId="44" fontId="5" fillId="35" borderId="10" xfId="44" applyFont="1" applyFill="1" applyBorder="1" applyAlignment="1">
      <alignment/>
    </xf>
    <xf numFmtId="9" fontId="3" fillId="35" borderId="10" xfId="58" applyFont="1" applyFill="1" applyBorder="1" applyAlignment="1">
      <alignment/>
    </xf>
    <xf numFmtId="0" fontId="3" fillId="34" borderId="12" xfId="0" applyFont="1" applyFill="1" applyBorder="1" applyAlignment="1">
      <alignment/>
    </xf>
    <xf numFmtId="0" fontId="3" fillId="0" borderId="11" xfId="0" applyFont="1" applyFill="1" applyBorder="1" applyAlignment="1">
      <alignment/>
    </xf>
    <xf numFmtId="166" fontId="3" fillId="33" borderId="10" xfId="0" applyNumberFormat="1" applyFont="1" applyFill="1" applyBorder="1" applyAlignment="1">
      <alignment/>
    </xf>
    <xf numFmtId="0" fontId="3" fillId="35" borderId="0" xfId="0" applyFont="1" applyFill="1" applyAlignment="1">
      <alignment/>
    </xf>
    <xf numFmtId="0" fontId="7" fillId="0" borderId="0" xfId="0" applyFont="1" applyFill="1" applyBorder="1" applyAlignment="1">
      <alignment horizontal="center" vertical="top" wrapText="1"/>
    </xf>
    <xf numFmtId="0" fontId="7" fillId="0" borderId="0" xfId="0" applyFont="1" applyFill="1" applyBorder="1" applyAlignment="1">
      <alignment vertical="top" wrapText="1"/>
    </xf>
    <xf numFmtId="0" fontId="9" fillId="0" borderId="0" xfId="0" applyFont="1" applyFill="1" applyBorder="1" applyAlignment="1">
      <alignment horizontal="center" vertical="top" wrapText="1"/>
    </xf>
    <xf numFmtId="0" fontId="9" fillId="0" borderId="0" xfId="0" applyFont="1" applyFill="1" applyBorder="1" applyAlignment="1">
      <alignment vertical="top" wrapText="1"/>
    </xf>
    <xf numFmtId="0" fontId="10" fillId="0" borderId="0" xfId="0" applyFont="1" applyFill="1" applyBorder="1" applyAlignment="1">
      <alignment horizontal="center" vertical="top" wrapText="1"/>
    </xf>
    <xf numFmtId="0" fontId="10" fillId="0" borderId="0" xfId="0" applyFont="1" applyFill="1" applyBorder="1" applyAlignment="1">
      <alignment vertical="top" wrapText="1"/>
    </xf>
    <xf numFmtId="1" fontId="3" fillId="35" borderId="10" xfId="0" applyNumberFormat="1" applyFont="1" applyFill="1" applyBorder="1" applyAlignment="1">
      <alignment horizontal="center"/>
    </xf>
    <xf numFmtId="1" fontId="4" fillId="35" borderId="10" xfId="0" applyNumberFormat="1" applyFont="1" applyFill="1" applyBorder="1" applyAlignment="1">
      <alignment horizontal="center"/>
    </xf>
    <xf numFmtId="1" fontId="3" fillId="35" borderId="10" xfId="44" applyNumberFormat="1" applyFont="1" applyFill="1" applyBorder="1" applyAlignment="1">
      <alignment horizontal="center"/>
    </xf>
    <xf numFmtId="1" fontId="3" fillId="34" borderId="10" xfId="0" applyNumberFormat="1" applyFont="1" applyFill="1" applyBorder="1" applyAlignment="1">
      <alignment horizontal="center"/>
    </xf>
    <xf numFmtId="1" fontId="3" fillId="0" borderId="0" xfId="0" applyNumberFormat="1" applyFont="1" applyFill="1" applyBorder="1" applyAlignment="1">
      <alignment horizontal="center"/>
    </xf>
    <xf numFmtId="0" fontId="3" fillId="34" borderId="10" xfId="42" applyNumberFormat="1" applyFont="1" applyFill="1" applyBorder="1" applyAlignment="1">
      <alignment horizontal="center"/>
    </xf>
    <xf numFmtId="1" fontId="3" fillId="34" borderId="10" xfId="42" applyNumberFormat="1" applyFont="1" applyFill="1" applyBorder="1" applyAlignment="1">
      <alignment horizontal="center"/>
    </xf>
    <xf numFmtId="44" fontId="3" fillId="34" borderId="10" xfId="0" applyNumberFormat="1" applyFont="1" applyFill="1" applyBorder="1" applyAlignment="1">
      <alignment horizontal="center"/>
    </xf>
    <xf numFmtId="1" fontId="3" fillId="34" borderId="10" xfId="44" applyNumberFormat="1" applyFont="1" applyFill="1" applyBorder="1" applyAlignment="1">
      <alignment horizontal="center"/>
    </xf>
    <xf numFmtId="0" fontId="6" fillId="35" borderId="10" xfId="0" applyFont="1" applyFill="1" applyBorder="1" applyAlignment="1">
      <alignment/>
    </xf>
    <xf numFmtId="164" fontId="3" fillId="33" borderId="12" xfId="42" applyNumberFormat="1" applyFont="1" applyFill="1" applyBorder="1" applyAlignment="1">
      <alignment/>
    </xf>
    <xf numFmtId="44" fontId="3" fillId="33" borderId="12" xfId="44" applyFont="1" applyFill="1" applyBorder="1" applyAlignment="1">
      <alignment/>
    </xf>
    <xf numFmtId="44" fontId="3" fillId="33" borderId="13" xfId="44" applyFont="1" applyFill="1" applyBorder="1" applyAlignment="1">
      <alignment/>
    </xf>
    <xf numFmtId="44" fontId="3" fillId="35" borderId="12" xfId="44" applyFont="1" applyFill="1" applyBorder="1" applyAlignment="1">
      <alignment/>
    </xf>
    <xf numFmtId="0" fontId="3" fillId="35" borderId="12" xfId="0" applyFont="1" applyFill="1" applyBorder="1" applyAlignment="1">
      <alignment/>
    </xf>
    <xf numFmtId="0" fontId="3" fillId="35" borderId="13" xfId="0" applyFont="1" applyFill="1" applyBorder="1" applyAlignment="1">
      <alignment/>
    </xf>
    <xf numFmtId="0" fontId="3" fillId="34" borderId="13" xfId="0" applyFont="1" applyFill="1" applyBorder="1" applyAlignment="1">
      <alignment/>
    </xf>
    <xf numFmtId="164" fontId="3" fillId="33" borderId="14" xfId="42" applyNumberFormat="1" applyFont="1" applyFill="1" applyBorder="1" applyAlignment="1">
      <alignment/>
    </xf>
    <xf numFmtId="0" fontId="3" fillId="34" borderId="15" xfId="0" applyFont="1" applyFill="1" applyBorder="1" applyAlignment="1">
      <alignment/>
    </xf>
    <xf numFmtId="0" fontId="3" fillId="0" borderId="12" xfId="0" applyFont="1" applyFill="1" applyBorder="1" applyAlignment="1">
      <alignment/>
    </xf>
    <xf numFmtId="44" fontId="3" fillId="35" borderId="10" xfId="44" applyFont="1" applyFill="1" applyBorder="1" applyAlignment="1" applyProtection="1">
      <alignment/>
      <protection/>
    </xf>
    <xf numFmtId="44" fontId="3" fillId="33" borderId="10" xfId="44" applyFont="1" applyFill="1" applyBorder="1" applyAlignment="1" applyProtection="1">
      <alignment/>
      <protection/>
    </xf>
    <xf numFmtId="44" fontId="3" fillId="33" borderId="13" xfId="44" applyFont="1" applyFill="1" applyBorder="1" applyAlignment="1" applyProtection="1">
      <alignment/>
      <protection/>
    </xf>
    <xf numFmtId="44" fontId="3" fillId="33" borderId="12" xfId="44" applyFont="1" applyFill="1" applyBorder="1" applyAlignment="1" applyProtection="1">
      <alignment/>
      <protection/>
    </xf>
    <xf numFmtId="44" fontId="3" fillId="33" borderId="16" xfId="44" applyFont="1" applyFill="1" applyBorder="1" applyAlignment="1" applyProtection="1">
      <alignment/>
      <protection/>
    </xf>
    <xf numFmtId="44" fontId="3" fillId="34" borderId="10" xfId="44" applyFont="1" applyFill="1" applyBorder="1" applyAlignment="1" applyProtection="1">
      <alignment/>
      <protection/>
    </xf>
    <xf numFmtId="44" fontId="3" fillId="33" borderId="14" xfId="44" applyFont="1" applyFill="1" applyBorder="1" applyAlignment="1" applyProtection="1">
      <alignment/>
      <protection/>
    </xf>
    <xf numFmtId="44" fontId="3" fillId="33" borderId="10" xfId="58" applyNumberFormat="1" applyFont="1" applyFill="1" applyBorder="1" applyAlignment="1" applyProtection="1">
      <alignment/>
      <protection/>
    </xf>
    <xf numFmtId="44" fontId="3" fillId="35" borderId="12" xfId="44" applyFont="1" applyFill="1" applyBorder="1" applyAlignment="1" applyProtection="1">
      <alignment/>
      <protection/>
    </xf>
    <xf numFmtId="44" fontId="3" fillId="0" borderId="0" xfId="44" applyFont="1" applyFill="1" applyAlignment="1" applyProtection="1">
      <alignment/>
      <protection/>
    </xf>
    <xf numFmtId="164" fontId="3" fillId="35" borderId="10" xfId="42" applyNumberFormat="1" applyFont="1" applyFill="1" applyBorder="1" applyAlignment="1" applyProtection="1">
      <alignment/>
      <protection/>
    </xf>
    <xf numFmtId="164" fontId="4" fillId="35" borderId="10" xfId="42" applyNumberFormat="1" applyFont="1" applyFill="1" applyBorder="1" applyAlignment="1" applyProtection="1">
      <alignment/>
      <protection/>
    </xf>
    <xf numFmtId="164" fontId="3" fillId="33" borderId="10" xfId="42" applyNumberFormat="1" applyFont="1" applyFill="1" applyBorder="1" applyAlignment="1" applyProtection="1">
      <alignment/>
      <protection/>
    </xf>
    <xf numFmtId="164" fontId="3" fillId="33" borderId="12" xfId="42" applyNumberFormat="1" applyFont="1" applyFill="1" applyBorder="1" applyAlignment="1" applyProtection="1">
      <alignment/>
      <protection/>
    </xf>
    <xf numFmtId="164" fontId="3" fillId="34" borderId="10" xfId="42" applyNumberFormat="1" applyFont="1" applyFill="1" applyBorder="1" applyAlignment="1" applyProtection="1">
      <alignment/>
      <protection/>
    </xf>
    <xf numFmtId="44" fontId="5" fillId="35" borderId="10" xfId="44" applyFont="1" applyFill="1" applyBorder="1" applyAlignment="1" applyProtection="1">
      <alignment/>
      <protection/>
    </xf>
    <xf numFmtId="164" fontId="3" fillId="0" borderId="0" xfId="42" applyNumberFormat="1" applyFont="1" applyFill="1" applyAlignment="1" applyProtection="1">
      <alignment/>
      <protection/>
    </xf>
    <xf numFmtId="0" fontId="3" fillId="33" borderId="10" xfId="42" applyNumberFormat="1" applyFont="1" applyFill="1" applyBorder="1" applyAlignment="1" applyProtection="1">
      <alignment/>
      <protection/>
    </xf>
    <xf numFmtId="44" fontId="3" fillId="35" borderId="13" xfId="44" applyFont="1" applyFill="1" applyBorder="1" applyAlignment="1">
      <alignment/>
    </xf>
    <xf numFmtId="0" fontId="7" fillId="0" borderId="0" xfId="0" applyFont="1" applyBorder="1" applyAlignment="1">
      <alignment/>
    </xf>
    <xf numFmtId="0" fontId="7" fillId="0" borderId="0" xfId="0" applyFont="1" applyBorder="1" applyAlignment="1">
      <alignment horizontal="center" vertical="top" wrapText="1"/>
    </xf>
    <xf numFmtId="0" fontId="8" fillId="0" borderId="0" xfId="0" applyFont="1" applyBorder="1" applyAlignment="1">
      <alignment horizontal="left" vertical="top" wrapText="1"/>
    </xf>
    <xf numFmtId="0" fontId="7" fillId="0" borderId="0" xfId="0" applyFont="1" applyFill="1" applyBorder="1" applyAlignment="1">
      <alignment horizontal="left" vertical="top" wrapText="1"/>
    </xf>
    <xf numFmtId="0" fontId="7" fillId="0" borderId="0" xfId="0" applyFont="1" applyBorder="1" applyAlignment="1">
      <alignment horizontal="center"/>
    </xf>
    <xf numFmtId="0" fontId="7" fillId="0" borderId="0" xfId="0" applyFont="1" applyBorder="1" applyAlignment="1">
      <alignment horizontal="left" vertical="top" wrapText="1"/>
    </xf>
    <xf numFmtId="0" fontId="7" fillId="0" borderId="0" xfId="0" applyFont="1" applyBorder="1" applyAlignment="1">
      <alignment vertical="top" wrapText="1"/>
    </xf>
    <xf numFmtId="0" fontId="3" fillId="37" borderId="10" xfId="0" applyFont="1" applyFill="1" applyBorder="1" applyAlignment="1">
      <alignment/>
    </xf>
    <xf numFmtId="0" fontId="3" fillId="37" borderId="10" xfId="0" applyNumberFormat="1" applyFont="1" applyFill="1" applyBorder="1" applyAlignment="1">
      <alignment horizontal="center"/>
    </xf>
    <xf numFmtId="1" fontId="3" fillId="37" borderId="10" xfId="0" applyNumberFormat="1" applyFont="1" applyFill="1" applyBorder="1" applyAlignment="1">
      <alignment horizontal="center"/>
    </xf>
    <xf numFmtId="0" fontId="3" fillId="37" borderId="10" xfId="0" applyFont="1" applyFill="1" applyBorder="1" applyAlignment="1">
      <alignment horizontal="center"/>
    </xf>
    <xf numFmtId="44" fontId="3" fillId="37" borderId="10" xfId="44" applyFont="1" applyFill="1" applyBorder="1" applyAlignment="1" applyProtection="1">
      <alignment/>
      <protection/>
    </xf>
    <xf numFmtId="164" fontId="3" fillId="37" borderId="10" xfId="42" applyNumberFormat="1" applyFont="1" applyFill="1" applyBorder="1" applyAlignment="1" applyProtection="1">
      <alignment/>
      <protection/>
    </xf>
    <xf numFmtId="0" fontId="5" fillId="37" borderId="10" xfId="0" applyFont="1" applyFill="1" applyBorder="1" applyAlignment="1">
      <alignment/>
    </xf>
    <xf numFmtId="0" fontId="4" fillId="38" borderId="10" xfId="0" applyFont="1" applyFill="1" applyBorder="1" applyAlignment="1">
      <alignment/>
    </xf>
    <xf numFmtId="0" fontId="3" fillId="38" borderId="10" xfId="0" applyNumberFormat="1" applyFont="1" applyFill="1" applyBorder="1" applyAlignment="1">
      <alignment horizontal="center"/>
    </xf>
    <xf numFmtId="1" fontId="3" fillId="38" borderId="10" xfId="0" applyNumberFormat="1" applyFont="1" applyFill="1" applyBorder="1" applyAlignment="1">
      <alignment horizontal="center"/>
    </xf>
    <xf numFmtId="0" fontId="3" fillId="38" borderId="10" xfId="0" applyFont="1" applyFill="1" applyBorder="1" applyAlignment="1">
      <alignment horizontal="center"/>
    </xf>
    <xf numFmtId="0" fontId="3" fillId="38" borderId="10" xfId="0" applyFont="1" applyFill="1" applyBorder="1" applyAlignment="1">
      <alignment/>
    </xf>
    <xf numFmtId="44" fontId="3" fillId="38" borderId="10" xfId="44" applyFont="1" applyFill="1" applyBorder="1" applyAlignment="1" applyProtection="1">
      <alignment/>
      <protection/>
    </xf>
    <xf numFmtId="164" fontId="3" fillId="38" borderId="10" xfId="42" applyNumberFormat="1" applyFont="1" applyFill="1" applyBorder="1" applyAlignment="1" applyProtection="1">
      <alignment/>
      <protection/>
    </xf>
    <xf numFmtId="44" fontId="3" fillId="38" borderId="10" xfId="44" applyFont="1" applyFill="1" applyBorder="1" applyAlignment="1">
      <alignment/>
    </xf>
    <xf numFmtId="44" fontId="3" fillId="39" borderId="10" xfId="44" applyFont="1" applyFill="1" applyBorder="1" applyAlignment="1">
      <alignment/>
    </xf>
    <xf numFmtId="0" fontId="7" fillId="0" borderId="0" xfId="0" applyFont="1" applyBorder="1" applyAlignment="1">
      <alignment wrapText="1"/>
    </xf>
    <xf numFmtId="0" fontId="4" fillId="0" borderId="10" xfId="0" applyFont="1" applyFill="1" applyBorder="1" applyAlignment="1" applyProtection="1">
      <alignment horizontal="center" wrapText="1"/>
      <protection locked="0"/>
    </xf>
    <xf numFmtId="0" fontId="12" fillId="0" borderId="0" xfId="0" applyFont="1" applyBorder="1" applyAlignment="1">
      <alignment horizontal="center" vertical="top" wrapText="1"/>
    </xf>
    <xf numFmtId="44" fontId="3" fillId="35" borderId="10" xfId="44" applyFont="1" applyFill="1" applyBorder="1" applyAlignment="1" applyProtection="1">
      <alignment horizontal="center"/>
      <protection/>
    </xf>
    <xf numFmtId="0" fontId="5" fillId="35" borderId="10" xfId="0" applyFont="1" applyFill="1" applyBorder="1" applyAlignment="1" applyProtection="1">
      <alignment horizontal="center"/>
      <protection/>
    </xf>
    <xf numFmtId="0" fontId="8" fillId="0" borderId="0" xfId="0" applyFont="1" applyFill="1" applyBorder="1" applyAlignment="1">
      <alignment vertical="top" wrapText="1"/>
    </xf>
    <xf numFmtId="0" fontId="3" fillId="35" borderId="10" xfId="0" applyFont="1" applyFill="1" applyBorder="1" applyAlignment="1">
      <alignment wrapText="1"/>
    </xf>
    <xf numFmtId="0" fontId="7" fillId="40" borderId="0" xfId="0" applyFont="1" applyFill="1" applyBorder="1" applyAlignment="1">
      <alignment vertical="top" wrapText="1"/>
    </xf>
    <xf numFmtId="0" fontId="4" fillId="35" borderId="17" xfId="0" applyFont="1" applyFill="1" applyBorder="1" applyAlignment="1">
      <alignment/>
    </xf>
    <xf numFmtId="0" fontId="3" fillId="41" borderId="18" xfId="55" applyFont="1" applyFill="1" applyBorder="1">
      <alignment/>
      <protection/>
    </xf>
    <xf numFmtId="9" fontId="11" fillId="0" borderId="19" xfId="58" applyFont="1" applyFill="1" applyBorder="1" applyAlignment="1">
      <alignment horizontal="center"/>
    </xf>
    <xf numFmtId="9" fontId="11" fillId="0" borderId="17" xfId="58" applyFont="1" applyFill="1" applyBorder="1" applyAlignment="1">
      <alignment horizontal="center"/>
    </xf>
    <xf numFmtId="9" fontId="11" fillId="0" borderId="20" xfId="58"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403</xdr:row>
      <xdr:rowOff>28575</xdr:rowOff>
    </xdr:from>
    <xdr:to>
      <xdr:col>11</xdr:col>
      <xdr:colOff>142875</xdr:colOff>
      <xdr:row>403</xdr:row>
      <xdr:rowOff>142875</xdr:rowOff>
    </xdr:to>
    <xdr:sp>
      <xdr:nvSpPr>
        <xdr:cNvPr id="1" name="Right Arrow 2"/>
        <xdr:cNvSpPr>
          <a:spLocks/>
        </xdr:cNvSpPr>
      </xdr:nvSpPr>
      <xdr:spPr>
        <a:xfrm>
          <a:off x="8086725" y="9410700"/>
          <a:ext cx="114300" cy="114300"/>
        </a:xfrm>
        <a:prstGeom prst="rightArrow">
          <a:avLst>
            <a:gd name="adj" fmla="val 0"/>
          </a:avLst>
        </a:prstGeom>
        <a:solidFill>
          <a:srgbClr val="FFFF00">
            <a:alpha val="75000"/>
          </a:srgbClr>
        </a:solidFill>
        <a:ln w="3175"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aeapaxrfs41\C16AH\2006%20pma%20209%20seaport\#3%20MSS\cost%20%20evaluation\Copy%20of%2025113855_192_N00024-06-R-3246%20AMSEC%20LLC-EMA%20COST%20PROPOS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st Summary All CLINS"/>
      <sheetName val="Cost Summary SOW Task 3.1"/>
      <sheetName val="Cost Summary SOW Task 3.2"/>
      <sheetName val="Cost Summary SOW Task 3.3"/>
      <sheetName val="Cost Summary SOW Task 3.4"/>
      <sheetName val="Cost Summary SOW Task 3.5"/>
      <sheetName val="Average Hourly Rates - BASE"/>
      <sheetName val="Average Hourly Rates - OPY1"/>
      <sheetName val="Average Hourly Rates - OPY2"/>
      <sheetName val="Average Hourly Rates - OPY3"/>
      <sheetName val="Average Hourly Rates - OPY4"/>
      <sheetName val="Average Hourly Rates - OPY5"/>
      <sheetName val="Calculation of EMA Rates"/>
      <sheetName val="SubRates - ARINC"/>
      <sheetName val="SubRates - Ausley"/>
      <sheetName val="SubRates - Duotech"/>
      <sheetName val="SubRates - Precise"/>
      <sheetName val="SubRates - Raytheon"/>
      <sheetName val="SubRates - Titan"/>
      <sheetName val="Rates"/>
    </sheetNames>
    <sheetDataSet>
      <sheetData sheetId="6">
        <row r="9">
          <cell r="I9">
            <v>19.2097202545248</v>
          </cell>
          <cell r="J9">
            <v>1.44072901908936</v>
          </cell>
        </row>
        <row r="12">
          <cell r="I12">
            <v>51.272308130203214</v>
          </cell>
          <cell r="J12">
            <v>4.455103703673414</v>
          </cell>
        </row>
        <row r="17">
          <cell r="I17">
            <v>53.253801741383285</v>
          </cell>
          <cell r="J17">
            <v>5.073781637457769</v>
          </cell>
        </row>
        <row r="22">
          <cell r="I22">
            <v>95.38411106396636</v>
          </cell>
          <cell r="J22">
            <v>7.21572469908759</v>
          </cell>
        </row>
        <row r="27">
          <cell r="I27">
            <v>56.23475076125653</v>
          </cell>
          <cell r="J27">
            <v>4.327910943394239</v>
          </cell>
        </row>
        <row r="31">
          <cell r="I31">
            <v>35.658027869769064</v>
          </cell>
          <cell r="J31">
            <v>2.67435209023268</v>
          </cell>
        </row>
        <row r="34">
          <cell r="I34">
            <v>36.70449761213665</v>
          </cell>
          <cell r="J34">
            <v>2.8341877232000807</v>
          </cell>
        </row>
        <row r="38">
          <cell r="I38">
            <v>37.24022995877184</v>
          </cell>
          <cell r="J38">
            <v>2.793017246907888</v>
          </cell>
        </row>
        <row r="41">
          <cell r="I41">
            <v>85.45806255561797</v>
          </cell>
          <cell r="J41">
            <v>6.60216894679099</v>
          </cell>
        </row>
        <row r="45">
          <cell r="I45">
            <v>84.91169908711151</v>
          </cell>
          <cell r="J45">
            <v>6.509209803567768</v>
          </cell>
        </row>
        <row r="50">
          <cell r="I50">
            <v>51.26395972874176</v>
          </cell>
          <cell r="J50">
            <v>3.844796979655632</v>
          </cell>
        </row>
        <row r="53">
          <cell r="I53">
            <v>113.94666200871097</v>
          </cell>
          <cell r="J53">
            <v>8.545999650653323</v>
          </cell>
        </row>
        <row r="56">
          <cell r="I56">
            <v>78.0415756372638</v>
          </cell>
          <cell r="J56">
            <v>6.349806003490475</v>
          </cell>
        </row>
        <row r="60">
          <cell r="I60">
            <v>64.114401315</v>
          </cell>
          <cell r="J60">
            <v>6.70520703945</v>
          </cell>
        </row>
        <row r="63">
          <cell r="I63">
            <v>73.4674391805</v>
          </cell>
          <cell r="J63">
            <v>7.683365675415001</v>
          </cell>
        </row>
        <row r="67">
          <cell r="I67">
            <v>62.53710110661586</v>
          </cell>
          <cell r="J67">
            <v>5.3555391824801175</v>
          </cell>
        </row>
        <row r="71">
          <cell r="I71">
            <v>51.752127537190084</v>
          </cell>
          <cell r="J71">
            <v>3.881409565289256</v>
          </cell>
        </row>
        <row r="74">
          <cell r="I74">
            <v>62.279631708466226</v>
          </cell>
          <cell r="J74">
            <v>5.082533217029744</v>
          </cell>
        </row>
        <row r="79">
          <cell r="I79">
            <v>74.323082328</v>
          </cell>
          <cell r="J79">
            <v>5.5742311745999995</v>
          </cell>
        </row>
        <row r="82">
          <cell r="I82">
            <v>51.40502120585832</v>
          </cell>
          <cell r="J82">
            <v>3.8553765904393735</v>
          </cell>
        </row>
        <row r="85">
          <cell r="I85">
            <v>37.122134784</v>
          </cell>
          <cell r="J85">
            <v>3.8823040435200005</v>
          </cell>
        </row>
        <row r="88">
          <cell r="I88">
            <v>79.04301073397885</v>
          </cell>
          <cell r="J88">
            <v>6.0299761144902195</v>
          </cell>
        </row>
        <row r="92">
          <cell r="I92">
            <v>42.415509701050325</v>
          </cell>
          <cell r="J92">
            <v>3.833032987935024</v>
          </cell>
        </row>
      </sheetData>
      <sheetData sheetId="7">
        <row r="9">
          <cell r="I9">
            <v>19.42102717732457</v>
          </cell>
          <cell r="J9">
            <v>1.4565770382993428</v>
          </cell>
        </row>
        <row r="12">
          <cell r="I12">
            <v>52.61150654706728</v>
          </cell>
          <cell r="J12">
            <v>4.585182063602161</v>
          </cell>
        </row>
        <row r="16">
          <cell r="I16">
            <v>54.217263276099445</v>
          </cell>
          <cell r="J16">
            <v>5.169090658567066</v>
          </cell>
        </row>
        <row r="21">
          <cell r="I21">
            <v>96.45911967856968</v>
          </cell>
          <cell r="J21">
            <v>7.297794147450909</v>
          </cell>
        </row>
        <row r="26">
          <cell r="I26">
            <v>56.99431663738463</v>
          </cell>
          <cell r="J26">
            <v>4.390262300875633</v>
          </cell>
        </row>
        <row r="30">
          <cell r="I30">
            <v>36.05026617633652</v>
          </cell>
          <cell r="J30">
            <v>2.703769963225239</v>
          </cell>
        </row>
        <row r="33">
          <cell r="I33">
            <v>37.21155735024568</v>
          </cell>
          <cell r="J33">
            <v>2.8761681737181264</v>
          </cell>
        </row>
        <row r="37">
          <cell r="I37">
            <v>37.64987248831833</v>
          </cell>
          <cell r="J37">
            <v>2.8237404366238747</v>
          </cell>
        </row>
        <row r="40">
          <cell r="I40">
            <v>86.64354758651295</v>
          </cell>
          <cell r="J40">
            <v>6.700462054417758</v>
          </cell>
        </row>
        <row r="44">
          <cell r="I44">
            <v>85.98388480463993</v>
          </cell>
          <cell r="J44">
            <v>6.595259838289165</v>
          </cell>
        </row>
        <row r="49">
          <cell r="I49">
            <v>51.827863285757914</v>
          </cell>
          <cell r="J49">
            <v>3.8870897464318435</v>
          </cell>
        </row>
        <row r="52">
          <cell r="I52">
            <v>115.20007529080678</v>
          </cell>
          <cell r="J52">
            <v>8.640005646810508</v>
          </cell>
        </row>
        <row r="55">
          <cell r="I55">
            <v>79.53145856640351</v>
          </cell>
          <cell r="J55">
            <v>6.485689569339315</v>
          </cell>
        </row>
        <row r="59">
          <cell r="I59">
            <v>65.398760889</v>
          </cell>
          <cell r="J59">
            <v>6.83952782667</v>
          </cell>
        </row>
        <row r="62">
          <cell r="I62">
            <v>75.42194443545</v>
          </cell>
          <cell r="J62">
            <v>7.8877715830635</v>
          </cell>
        </row>
        <row r="66">
          <cell r="I66">
            <v>63.87777116195613</v>
          </cell>
          <cell r="J66">
            <v>5.4827172092824235</v>
          </cell>
        </row>
        <row r="70">
          <cell r="I70">
            <v>52.32140094009917</v>
          </cell>
          <cell r="J70">
            <v>3.924105070507437</v>
          </cell>
        </row>
        <row r="73">
          <cell r="I73">
            <v>63.11774605318583</v>
          </cell>
          <cell r="J73">
            <v>5.1544461313394</v>
          </cell>
        </row>
        <row r="78">
          <cell r="I78">
            <v>75.14063623360799</v>
          </cell>
          <cell r="J78">
            <v>5.635547717520599</v>
          </cell>
        </row>
        <row r="81">
          <cell r="I81">
            <v>51.97047643912275</v>
          </cell>
          <cell r="J81">
            <v>3.8977857329342065</v>
          </cell>
        </row>
        <row r="84">
          <cell r="I84">
            <v>37.93882174924801</v>
          </cell>
          <cell r="J84">
            <v>3.96771473247744</v>
          </cell>
        </row>
        <row r="87">
          <cell r="I87">
            <v>80.04215604766735</v>
          </cell>
          <cell r="J87">
            <v>6.1098672186348</v>
          </cell>
        </row>
        <row r="91">
          <cell r="I91">
            <v>43.090244957265625</v>
          </cell>
          <cell r="J91">
            <v>3.8969666090374218</v>
          </cell>
        </row>
      </sheetData>
      <sheetData sheetId="8">
        <row r="9">
          <cell r="I9">
            <v>19.848289775225712</v>
          </cell>
          <cell r="J9">
            <v>1.4886217331419285</v>
          </cell>
        </row>
        <row r="12">
          <cell r="I12">
            <v>54.2097611391893</v>
          </cell>
          <cell r="J12">
            <v>4.7321559297516975</v>
          </cell>
        </row>
        <row r="16">
          <cell r="I16">
            <v>55.59224919848232</v>
          </cell>
          <cell r="J16">
            <v>5.301866119573498</v>
          </cell>
        </row>
        <row r="21">
          <cell r="I21">
            <v>98.6089577074595</v>
          </cell>
          <cell r="J21">
            <v>7.461246448755485</v>
          </cell>
        </row>
        <row r="26">
          <cell r="I26">
            <v>58.32837135036124</v>
          </cell>
          <cell r="J26">
            <v>4.4952334231892355</v>
          </cell>
        </row>
        <row r="30">
          <cell r="I30">
            <v>36.843372032215925</v>
          </cell>
          <cell r="J30">
            <v>2.7632529024161943</v>
          </cell>
        </row>
        <row r="33">
          <cell r="I33">
            <v>38.088935033390335</v>
          </cell>
          <cell r="J33">
            <v>2.945585281565878</v>
          </cell>
        </row>
        <row r="37">
          <cell r="I37">
            <v>38.47816968306133</v>
          </cell>
          <cell r="J37">
            <v>2.8858627262296</v>
          </cell>
        </row>
        <row r="40">
          <cell r="I40">
            <v>88.68934965032453</v>
          </cell>
          <cell r="J40">
            <v>6.862476458693625</v>
          </cell>
        </row>
        <row r="44">
          <cell r="I44">
            <v>87.96472940385179</v>
          </cell>
          <cell r="J44">
            <v>6.749684171168012</v>
          </cell>
        </row>
        <row r="49">
          <cell r="I49">
            <v>52.96807627804459</v>
          </cell>
          <cell r="J49">
            <v>3.9726057208533443</v>
          </cell>
        </row>
        <row r="52">
          <cell r="I52">
            <v>117.73447694720453</v>
          </cell>
          <cell r="J52">
            <v>8.83008577104034</v>
          </cell>
        </row>
        <row r="55">
          <cell r="I55">
            <v>81.64028202173111</v>
          </cell>
          <cell r="J55">
            <v>6.665933386905264</v>
          </cell>
        </row>
        <row r="59">
          <cell r="I59">
            <v>66.837533628558</v>
          </cell>
          <cell r="J59">
            <v>6.98999743885674</v>
          </cell>
        </row>
        <row r="62">
          <cell r="I62">
            <v>77.50210459501275</v>
          </cell>
          <cell r="J62">
            <v>8.105318721600383</v>
          </cell>
        </row>
        <row r="66">
          <cell r="I66">
            <v>65.70319200107916</v>
          </cell>
          <cell r="J66">
            <v>5.647272884093437</v>
          </cell>
        </row>
        <row r="70">
          <cell r="I70">
            <v>53.47247176078135</v>
          </cell>
          <cell r="J70">
            <v>4.010435382058601</v>
          </cell>
        </row>
        <row r="73">
          <cell r="I73">
            <v>64.50633646635593</v>
          </cell>
          <cell r="J73">
            <v>5.267843946228867</v>
          </cell>
        </row>
        <row r="78">
          <cell r="I78">
            <v>76.79373023074737</v>
          </cell>
          <cell r="J78">
            <v>5.759529767306053</v>
          </cell>
        </row>
        <row r="81">
          <cell r="I81">
            <v>53.11382692078346</v>
          </cell>
          <cell r="J81">
            <v>3.983537019058759</v>
          </cell>
        </row>
        <row r="84">
          <cell r="I84">
            <v>38.77347582773146</v>
          </cell>
          <cell r="J84">
            <v>4.055004456591944</v>
          </cell>
        </row>
        <row r="87">
          <cell r="I87">
            <v>81.87661499911128</v>
          </cell>
          <cell r="J87">
            <v>6.2519743646473405</v>
          </cell>
        </row>
        <row r="91">
          <cell r="I91">
            <v>44.03823034632548</v>
          </cell>
          <cell r="J91">
            <v>3.9826998744362454</v>
          </cell>
        </row>
      </sheetData>
      <sheetData sheetId="9">
        <row r="9">
          <cell r="I9">
            <v>20.284952150280677</v>
          </cell>
          <cell r="J9">
            <v>1.5213714112710508</v>
          </cell>
        </row>
        <row r="12">
          <cell r="I12">
            <v>55.733385304238</v>
          </cell>
          <cell r="J12">
            <v>4.870880960113523</v>
          </cell>
        </row>
        <row r="16">
          <cell r="I16">
            <v>57.000294910646325</v>
          </cell>
          <cell r="J16">
            <v>5.437856526315429</v>
          </cell>
        </row>
        <row r="21">
          <cell r="I21">
            <v>100.80742706576794</v>
          </cell>
          <cell r="J21">
            <v>7.628434306335889</v>
          </cell>
        </row>
        <row r="26">
          <cell r="I26">
            <v>59.6718420458929</v>
          </cell>
          <cell r="J26">
            <v>4.600429255702682</v>
          </cell>
        </row>
        <row r="30">
          <cell r="I30">
            <v>37.653926216924674</v>
          </cell>
          <cell r="J30">
            <v>2.8240444662693505</v>
          </cell>
        </row>
        <row r="33">
          <cell r="I33">
            <v>38.970785618428515</v>
          </cell>
          <cell r="J33">
            <v>3.014978677950201</v>
          </cell>
        </row>
        <row r="37">
          <cell r="I37">
            <v>39.32468941608868</v>
          </cell>
          <cell r="J37">
            <v>2.949351706206651</v>
          </cell>
        </row>
        <row r="40">
          <cell r="I40">
            <v>90.74517190533822</v>
          </cell>
          <cell r="J40">
            <v>7.024396124808939</v>
          </cell>
        </row>
        <row r="44">
          <cell r="I44">
            <v>89.99287091734267</v>
          </cell>
          <cell r="J44">
            <v>6.907894709775929</v>
          </cell>
        </row>
        <row r="49">
          <cell r="I49">
            <v>54.13337395616158</v>
          </cell>
          <cell r="J49">
            <v>4.060003046712118</v>
          </cell>
        </row>
        <row r="52">
          <cell r="I52">
            <v>120.32463544004301</v>
          </cell>
          <cell r="J52">
            <v>9.024347658003226</v>
          </cell>
        </row>
        <row r="55">
          <cell r="I55">
            <v>83.70585872380937</v>
          </cell>
          <cell r="J55">
            <v>6.840767754448635</v>
          </cell>
        </row>
        <row r="59">
          <cell r="I59">
            <v>68.30795936838628</v>
          </cell>
          <cell r="J59">
            <v>7.143777382511589</v>
          </cell>
        </row>
        <row r="62">
          <cell r="I62">
            <v>79.64275898645529</v>
          </cell>
          <cell r="J62">
            <v>8.329192462914907</v>
          </cell>
        </row>
        <row r="66">
          <cell r="I66">
            <v>67.58766757304076</v>
          </cell>
          <cell r="J66">
            <v>5.817424908695914</v>
          </cell>
        </row>
        <row r="70">
          <cell r="I70">
            <v>54.648866139518546</v>
          </cell>
          <cell r="J70">
            <v>4.098664960463891</v>
          </cell>
        </row>
        <row r="73">
          <cell r="I73">
            <v>65.9276401408342</v>
          </cell>
          <cell r="J73">
            <v>5.383197856189282</v>
          </cell>
        </row>
        <row r="78">
          <cell r="I78">
            <v>78.48319229582381</v>
          </cell>
          <cell r="J78">
            <v>5.886239422186786</v>
          </cell>
        </row>
        <row r="81">
          <cell r="I81">
            <v>54.2823311130407</v>
          </cell>
          <cell r="J81">
            <v>4.071174833478052</v>
          </cell>
        </row>
        <row r="84">
          <cell r="I84">
            <v>39.62649229594155</v>
          </cell>
          <cell r="J84">
            <v>4.144214554636966</v>
          </cell>
        </row>
        <row r="87">
          <cell r="I87">
            <v>83.73295314818316</v>
          </cell>
          <cell r="J87">
            <v>6.395275309146632</v>
          </cell>
        </row>
        <row r="91">
          <cell r="I91">
            <v>45.00707141394463</v>
          </cell>
          <cell r="J91">
            <v>4.070319271673843</v>
          </cell>
        </row>
      </sheetData>
      <sheetData sheetId="10">
        <row r="9">
          <cell r="I9">
            <v>20.731221097586854</v>
          </cell>
          <cell r="J9">
            <v>1.554841582319014</v>
          </cell>
        </row>
        <row r="12">
          <cell r="I12">
            <v>57.16876601735913</v>
          </cell>
          <cell r="J12">
            <v>4.999923713905781</v>
          </cell>
        </row>
        <row r="16">
          <cell r="I16">
            <v>58.446333870470546</v>
          </cell>
          <cell r="J16">
            <v>5.577572494048068</v>
          </cell>
        </row>
        <row r="21">
          <cell r="I21">
            <v>103.05490430200442</v>
          </cell>
          <cell r="J21">
            <v>7.799367391526239</v>
          </cell>
        </row>
        <row r="26">
          <cell r="I26">
            <v>61.021841377912544</v>
          </cell>
          <cell r="J26">
            <v>4.705531113538441</v>
          </cell>
        </row>
        <row r="30">
          <cell r="I30">
            <v>38.48231259369702</v>
          </cell>
          <cell r="J30">
            <v>2.886173444527276</v>
          </cell>
        </row>
        <row r="33">
          <cell r="I33">
            <v>39.85574008031677</v>
          </cell>
          <cell r="J33">
            <v>3.084194374692059</v>
          </cell>
        </row>
        <row r="37">
          <cell r="I37">
            <v>40.189832583242634</v>
          </cell>
          <cell r="J37">
            <v>3.0142374437431974</v>
          </cell>
        </row>
        <row r="40">
          <cell r="I40">
            <v>92.80643866960938</v>
          </cell>
          <cell r="J40">
            <v>7.185717380453918</v>
          </cell>
        </row>
        <row r="44">
          <cell r="I44">
            <v>92.06917218024512</v>
          </cell>
          <cell r="J44">
            <v>7.069956166747856</v>
          </cell>
        </row>
        <row r="49">
          <cell r="I49">
            <v>55.32430818319713</v>
          </cell>
          <cell r="J49">
            <v>4.149323113739785</v>
          </cell>
        </row>
        <row r="52">
          <cell r="I52">
            <v>122.97177741972398</v>
          </cell>
          <cell r="J52">
            <v>9.222883306479298</v>
          </cell>
        </row>
        <row r="55">
          <cell r="I55">
            <v>85.71634733210594</v>
          </cell>
          <cell r="J55">
            <v>7.008934776192859</v>
          </cell>
        </row>
        <row r="59">
          <cell r="I59">
            <v>69.81073447449079</v>
          </cell>
          <cell r="J59">
            <v>7.300940484926844</v>
          </cell>
        </row>
        <row r="62">
          <cell r="I62">
            <v>81.84575405767188</v>
          </cell>
          <cell r="J62">
            <v>8.55958591206873</v>
          </cell>
        </row>
        <row r="66">
          <cell r="I66">
            <v>69.52916287661766</v>
          </cell>
          <cell r="J66">
            <v>5.9929477051963245</v>
          </cell>
        </row>
        <row r="70">
          <cell r="I70">
            <v>55.85114119458795</v>
          </cell>
          <cell r="J70">
            <v>4.188835589594096</v>
          </cell>
        </row>
        <row r="73">
          <cell r="I73">
            <v>67.37804822393255</v>
          </cell>
          <cell r="J73">
            <v>5.501628209025447</v>
          </cell>
        </row>
        <row r="78">
          <cell r="I78">
            <v>80.20982252633193</v>
          </cell>
          <cell r="J78">
            <v>6.0157366894748945</v>
          </cell>
        </row>
        <row r="81">
          <cell r="I81">
            <v>55.476542397527595</v>
          </cell>
          <cell r="J81">
            <v>4.16074067981457</v>
          </cell>
        </row>
        <row r="84">
          <cell r="I84">
            <v>40.49827512645226</v>
          </cell>
          <cell r="J84">
            <v>4.235387274838979</v>
          </cell>
        </row>
        <row r="87">
          <cell r="I87">
            <v>85.60950644728028</v>
          </cell>
          <cell r="J87">
            <v>6.539571946704215</v>
          </cell>
        </row>
        <row r="91">
          <cell r="I91">
            <v>45.99722698505141</v>
          </cell>
          <cell r="J91">
            <v>4.159866295650668</v>
          </cell>
        </row>
      </sheetData>
      <sheetData sheetId="11">
        <row r="9">
          <cell r="I9">
            <v>21.187307961733765</v>
          </cell>
          <cell r="J9">
            <v>1.5890480971300323</v>
          </cell>
        </row>
        <row r="12">
          <cell r="I12">
            <v>58.751281614118724</v>
          </cell>
          <cell r="J12">
            <v>5.143890529481501</v>
          </cell>
        </row>
        <row r="16">
          <cell r="I16">
            <v>59.93305731560438</v>
          </cell>
          <cell r="J16">
            <v>5.721290024960109</v>
          </cell>
        </row>
        <row r="21">
          <cell r="I21">
            <v>105.35304354251814</v>
          </cell>
          <cell r="J21">
            <v>7.974188333606814</v>
          </cell>
        </row>
        <row r="26">
          <cell r="I26">
            <v>62.42333732284576</v>
          </cell>
          <cell r="J26">
            <v>4.815224745360574</v>
          </cell>
        </row>
        <row r="30">
          <cell r="I30">
            <v>39.328923470758355</v>
          </cell>
          <cell r="J30">
            <v>2.9496692603068766</v>
          </cell>
        </row>
        <row r="33">
          <cell r="I33">
            <v>40.7756416690188</v>
          </cell>
          <cell r="J33">
            <v>3.156551549138552</v>
          </cell>
        </row>
        <row r="37">
          <cell r="I37">
            <v>41.07400890007397</v>
          </cell>
          <cell r="J37">
            <v>3.080550667505548</v>
          </cell>
        </row>
        <row r="40">
          <cell r="I40">
            <v>94.95046841351038</v>
          </cell>
          <cell r="J40">
            <v>7.354500647761848</v>
          </cell>
        </row>
        <row r="44">
          <cell r="I44">
            <v>94.19499013568387</v>
          </cell>
          <cell r="J44">
            <v>7.235984367945097</v>
          </cell>
        </row>
        <row r="49">
          <cell r="I49">
            <v>56.54144296322747</v>
          </cell>
          <cell r="J49">
            <v>4.24060822224206</v>
          </cell>
        </row>
        <row r="52">
          <cell r="I52">
            <v>125.6771565229579</v>
          </cell>
          <cell r="J52">
            <v>9.425786739221842</v>
          </cell>
        </row>
        <row r="55">
          <cell r="I55">
            <v>87.86528996542934</v>
          </cell>
          <cell r="J55">
            <v>7.190655523270994</v>
          </cell>
        </row>
        <row r="59">
          <cell r="I59">
            <v>71.34657063292958</v>
          </cell>
          <cell r="J59">
            <v>7.461561175595236</v>
          </cell>
        </row>
        <row r="62">
          <cell r="I62">
            <v>84.11299492352825</v>
          </cell>
          <cell r="J62">
            <v>8.796698309627875</v>
          </cell>
        </row>
        <row r="66">
          <cell r="I66">
            <v>71.53305078002325</v>
          </cell>
          <cell r="J66">
            <v>6.174390144314243</v>
          </cell>
        </row>
        <row r="70">
          <cell r="I70">
            <v>57.079866300868886</v>
          </cell>
          <cell r="J70">
            <v>4.280989972565166</v>
          </cell>
        </row>
        <row r="73">
          <cell r="I73">
            <v>68.85810473715527</v>
          </cell>
          <cell r="J73">
            <v>5.623226648092237</v>
          </cell>
        </row>
        <row r="78">
          <cell r="I78">
            <v>81.97443862191123</v>
          </cell>
          <cell r="J78">
            <v>6.148082896643342</v>
          </cell>
        </row>
        <row r="81">
          <cell r="I81">
            <v>56.69702633027321</v>
          </cell>
          <cell r="J81">
            <v>4.25227697477049</v>
          </cell>
        </row>
        <row r="84">
          <cell r="I84">
            <v>41.389237179234215</v>
          </cell>
          <cell r="J84">
            <v>4.328565794885438</v>
          </cell>
        </row>
        <row r="87">
          <cell r="I87">
            <v>87.54700132075668</v>
          </cell>
          <cell r="J87">
            <v>6.689098919064525</v>
          </cell>
        </row>
        <row r="91">
          <cell r="I91">
            <v>47.00916597872255</v>
          </cell>
          <cell r="J91">
            <v>4.251383354154982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547"/>
  <sheetViews>
    <sheetView view="pageLayout" workbookViewId="0" topLeftCell="A44">
      <selection activeCell="B46" sqref="B46"/>
    </sheetView>
  </sheetViews>
  <sheetFormatPr defaultColWidth="9.140625" defaultRowHeight="12.75"/>
  <cols>
    <col min="1" max="1" width="8.00390625" style="94" customWidth="1"/>
    <col min="2" max="2" width="91.28125" style="94" customWidth="1"/>
    <col min="3" max="16384" width="9.140625" style="94" customWidth="1"/>
  </cols>
  <sheetData>
    <row r="1" spans="1:2" ht="14.25">
      <c r="A1" s="49"/>
      <c r="B1" s="50"/>
    </row>
    <row r="2" spans="1:2" ht="18">
      <c r="A2" s="49"/>
      <c r="B2" s="119" t="s">
        <v>66</v>
      </c>
    </row>
    <row r="3" spans="1:2" ht="14.25">
      <c r="A3" s="49"/>
      <c r="B3" s="95"/>
    </row>
    <row r="4" spans="1:2" ht="15">
      <c r="A4" s="49"/>
      <c r="B4" s="96" t="s">
        <v>52</v>
      </c>
    </row>
    <row r="5" spans="1:2" ht="14.25">
      <c r="A5" s="49" t="s">
        <v>48</v>
      </c>
      <c r="B5" s="97" t="s">
        <v>49</v>
      </c>
    </row>
    <row r="6" spans="1:2" ht="14.25">
      <c r="A6" s="49" t="s">
        <v>50</v>
      </c>
      <c r="B6" s="97" t="s">
        <v>73</v>
      </c>
    </row>
    <row r="7" spans="1:2" ht="42.75">
      <c r="A7" s="49" t="s">
        <v>51</v>
      </c>
      <c r="B7" s="97" t="s">
        <v>82</v>
      </c>
    </row>
    <row r="8" spans="1:2" ht="14.25">
      <c r="A8" s="49"/>
      <c r="B8" s="99"/>
    </row>
    <row r="9" spans="1:2" ht="15">
      <c r="A9" s="49"/>
      <c r="B9" s="96" t="s">
        <v>53</v>
      </c>
    </row>
    <row r="10" spans="1:2" ht="28.5">
      <c r="A10" s="95">
        <v>1</v>
      </c>
      <c r="B10" s="100" t="s">
        <v>83</v>
      </c>
    </row>
    <row r="11" spans="1:2" ht="28.5">
      <c r="A11" s="95">
        <v>2</v>
      </c>
      <c r="B11" s="100" t="s">
        <v>67</v>
      </c>
    </row>
    <row r="12" spans="1:2" ht="71.25">
      <c r="A12" s="95">
        <v>3</v>
      </c>
      <c r="B12" s="124" t="s">
        <v>104</v>
      </c>
    </row>
    <row r="13" spans="1:2" ht="14.25">
      <c r="A13" s="95">
        <v>4</v>
      </c>
      <c r="B13" s="50" t="s">
        <v>47</v>
      </c>
    </row>
    <row r="14" spans="1:2" ht="49.5" customHeight="1">
      <c r="A14" s="95">
        <v>5</v>
      </c>
      <c r="B14" s="50" t="s">
        <v>80</v>
      </c>
    </row>
    <row r="15" spans="1:2" ht="14.25">
      <c r="A15" s="49">
        <v>6</v>
      </c>
      <c r="B15" s="100" t="s">
        <v>105</v>
      </c>
    </row>
    <row r="16" spans="1:2" ht="15">
      <c r="A16" s="95">
        <v>7</v>
      </c>
      <c r="B16" s="122" t="s">
        <v>68</v>
      </c>
    </row>
    <row r="17" spans="1:2" ht="85.5">
      <c r="A17" s="49">
        <v>8</v>
      </c>
      <c r="B17" s="100" t="s">
        <v>111</v>
      </c>
    </row>
    <row r="18" spans="1:2" ht="14.25">
      <c r="A18" s="49">
        <v>9</v>
      </c>
      <c r="B18" s="50" t="s">
        <v>64</v>
      </c>
    </row>
    <row r="19" spans="1:2" ht="162" customHeight="1">
      <c r="A19" s="49">
        <v>10</v>
      </c>
      <c r="B19" s="50" t="s">
        <v>98</v>
      </c>
    </row>
    <row r="20" spans="1:2" ht="28.5">
      <c r="A20" s="49">
        <v>11</v>
      </c>
      <c r="B20" s="50" t="s">
        <v>84</v>
      </c>
    </row>
    <row r="21" spans="1:2" ht="42.75">
      <c r="A21" s="49">
        <v>12</v>
      </c>
      <c r="B21" s="50" t="s">
        <v>85</v>
      </c>
    </row>
    <row r="22" spans="1:2" ht="14.25">
      <c r="A22" s="49">
        <v>13</v>
      </c>
      <c r="B22" s="50" t="s">
        <v>102</v>
      </c>
    </row>
    <row r="23" spans="1:2" ht="14.25">
      <c r="A23" s="49">
        <v>14</v>
      </c>
      <c r="B23" s="50" t="s">
        <v>69</v>
      </c>
    </row>
    <row r="24" spans="1:2" ht="14.25">
      <c r="A24" s="49"/>
      <c r="B24" s="50" t="s">
        <v>77</v>
      </c>
    </row>
    <row r="25" spans="1:2" ht="29.25">
      <c r="A25" s="49"/>
      <c r="B25" s="50" t="s">
        <v>91</v>
      </c>
    </row>
    <row r="26" spans="1:2" ht="43.5">
      <c r="A26" s="49"/>
      <c r="B26" s="50" t="s">
        <v>90</v>
      </c>
    </row>
    <row r="27" spans="1:2" ht="30">
      <c r="A27" s="49"/>
      <c r="B27" s="50" t="s">
        <v>88</v>
      </c>
    </row>
    <row r="28" spans="1:2" ht="30">
      <c r="A28" s="49"/>
      <c r="B28" s="50" t="s">
        <v>89</v>
      </c>
    </row>
    <row r="29" spans="1:2" ht="15">
      <c r="A29" s="49"/>
      <c r="B29" s="50" t="s">
        <v>87</v>
      </c>
    </row>
    <row r="30" spans="1:2" ht="14.25">
      <c r="A30" s="49">
        <v>15</v>
      </c>
      <c r="B30" s="50" t="s">
        <v>78</v>
      </c>
    </row>
    <row r="31" spans="1:2" ht="21.75" customHeight="1">
      <c r="A31" s="49"/>
      <c r="B31" s="50" t="s">
        <v>86</v>
      </c>
    </row>
    <row r="32" spans="1:2" ht="43.5">
      <c r="A32" s="49"/>
      <c r="B32" s="50" t="s">
        <v>95</v>
      </c>
    </row>
    <row r="33" spans="1:2" ht="43.5">
      <c r="A33" s="49"/>
      <c r="B33" s="50" t="s">
        <v>94</v>
      </c>
    </row>
    <row r="34" spans="1:2" ht="29.25">
      <c r="A34" s="49"/>
      <c r="B34" s="50" t="s">
        <v>93</v>
      </c>
    </row>
    <row r="35" spans="1:2" ht="29.25">
      <c r="A35" s="49"/>
      <c r="B35" s="50" t="s">
        <v>92</v>
      </c>
    </row>
    <row r="36" spans="1:2" ht="15">
      <c r="A36" s="49"/>
      <c r="B36" s="50" t="s">
        <v>97</v>
      </c>
    </row>
    <row r="37" spans="1:2" ht="30">
      <c r="A37" s="49"/>
      <c r="B37" s="50" t="s">
        <v>96</v>
      </c>
    </row>
    <row r="38" spans="1:2" ht="14.25">
      <c r="A38" s="49">
        <v>16</v>
      </c>
      <c r="B38" s="50" t="s">
        <v>103</v>
      </c>
    </row>
    <row r="39" spans="1:2" ht="14.25">
      <c r="A39" s="49">
        <v>17</v>
      </c>
      <c r="B39" s="50" t="s">
        <v>99</v>
      </c>
    </row>
    <row r="40" spans="1:2" ht="14.25">
      <c r="A40" s="49">
        <v>18</v>
      </c>
      <c r="B40" s="50" t="s">
        <v>79</v>
      </c>
    </row>
    <row r="41" spans="1:2" ht="57">
      <c r="A41" s="49">
        <v>19</v>
      </c>
      <c r="B41" s="117" t="s">
        <v>106</v>
      </c>
    </row>
    <row r="42" spans="1:2" ht="57">
      <c r="A42" s="49">
        <v>20</v>
      </c>
      <c r="B42" s="117" t="s">
        <v>107</v>
      </c>
    </row>
    <row r="43" spans="1:2" ht="59.25">
      <c r="A43" s="98">
        <v>21</v>
      </c>
      <c r="B43" s="50" t="s">
        <v>110</v>
      </c>
    </row>
    <row r="44" spans="1:2" ht="29.25">
      <c r="A44" s="98">
        <v>22</v>
      </c>
      <c r="B44" s="50" t="s">
        <v>101</v>
      </c>
    </row>
    <row r="45" spans="1:2" ht="59.25">
      <c r="A45" s="49">
        <v>23</v>
      </c>
      <c r="B45" s="50" t="s">
        <v>108</v>
      </c>
    </row>
    <row r="46" spans="1:2" ht="43.5">
      <c r="A46" s="49">
        <v>24</v>
      </c>
      <c r="B46" s="50" t="s">
        <v>109</v>
      </c>
    </row>
    <row r="47" spans="1:2" ht="14.25">
      <c r="A47" s="98">
        <v>23</v>
      </c>
      <c r="B47" s="50" t="s">
        <v>100</v>
      </c>
    </row>
    <row r="48" spans="1:2" ht="14.25">
      <c r="A48" s="49">
        <v>24</v>
      </c>
      <c r="B48" s="50" t="s">
        <v>65</v>
      </c>
    </row>
    <row r="49" spans="1:2" ht="14.25">
      <c r="A49" s="49"/>
      <c r="B49" s="50"/>
    </row>
    <row r="50" spans="1:2" ht="14.25">
      <c r="A50" s="49"/>
      <c r="B50" s="50"/>
    </row>
    <row r="51" spans="1:2" ht="14.25">
      <c r="A51" s="49"/>
      <c r="B51" s="50"/>
    </row>
    <row r="52" spans="1:2" ht="14.25">
      <c r="A52" s="49"/>
      <c r="B52" s="50"/>
    </row>
    <row r="53" spans="1:2" ht="14.25">
      <c r="A53" s="49"/>
      <c r="B53" s="50"/>
    </row>
    <row r="54" spans="1:2" ht="14.25">
      <c r="A54" s="49"/>
      <c r="B54" s="50"/>
    </row>
    <row r="55" spans="1:2" ht="14.25">
      <c r="A55" s="49"/>
      <c r="B55" s="52"/>
    </row>
    <row r="56" spans="1:2" ht="14.25">
      <c r="A56" s="49"/>
      <c r="B56" s="50"/>
    </row>
    <row r="57" spans="1:2" ht="14.25">
      <c r="A57" s="51"/>
      <c r="B57" s="50"/>
    </row>
    <row r="58" spans="1:2" ht="14.25">
      <c r="A58" s="49"/>
      <c r="B58" s="50"/>
    </row>
    <row r="59" spans="1:2" ht="14.25">
      <c r="A59" s="49"/>
      <c r="B59" s="50"/>
    </row>
    <row r="60" spans="1:2" ht="14.25">
      <c r="A60" s="49"/>
      <c r="B60" s="50"/>
    </row>
    <row r="61" spans="1:2" ht="14.25">
      <c r="A61" s="49"/>
      <c r="B61" s="50"/>
    </row>
    <row r="62" spans="1:2" ht="14.25">
      <c r="A62" s="49"/>
      <c r="B62" s="50"/>
    </row>
    <row r="63" spans="1:2" ht="14.25">
      <c r="A63" s="49"/>
      <c r="B63" s="50"/>
    </row>
    <row r="64" spans="1:2" ht="14.25">
      <c r="A64" s="49"/>
      <c r="B64" s="50"/>
    </row>
    <row r="65" spans="1:2" ht="14.25">
      <c r="A65" s="49"/>
      <c r="B65" s="50"/>
    </row>
    <row r="66" spans="1:2" ht="14.25">
      <c r="A66" s="49"/>
      <c r="B66" s="50"/>
    </row>
    <row r="67" spans="1:2" ht="14.25">
      <c r="A67" s="49"/>
      <c r="B67" s="52"/>
    </row>
    <row r="68" spans="1:2" ht="14.25">
      <c r="A68" s="49"/>
      <c r="B68" s="50"/>
    </row>
    <row r="69" spans="1:2" ht="14.25">
      <c r="A69" s="51"/>
      <c r="B69" s="50"/>
    </row>
    <row r="70" spans="1:2" ht="14.25">
      <c r="A70" s="49"/>
      <c r="B70" s="50"/>
    </row>
    <row r="71" spans="1:2" ht="14.25">
      <c r="A71" s="49"/>
      <c r="B71" s="50"/>
    </row>
    <row r="72" spans="1:2" ht="14.25">
      <c r="A72" s="49"/>
      <c r="B72" s="50"/>
    </row>
    <row r="73" spans="1:2" ht="14.25">
      <c r="A73" s="49"/>
      <c r="B73" s="50"/>
    </row>
    <row r="74" spans="1:2" ht="14.25">
      <c r="A74" s="49"/>
      <c r="B74" s="50"/>
    </row>
    <row r="75" spans="1:2" ht="14.25">
      <c r="A75" s="49"/>
      <c r="B75" s="50"/>
    </row>
    <row r="76" spans="1:2" ht="14.25">
      <c r="A76" s="49"/>
      <c r="B76" s="50"/>
    </row>
    <row r="77" spans="1:2" ht="14.25">
      <c r="A77" s="49"/>
      <c r="B77" s="50"/>
    </row>
    <row r="78" spans="1:2" ht="14.25">
      <c r="A78" s="49"/>
      <c r="B78" s="50"/>
    </row>
    <row r="79" spans="1:2" ht="14.25">
      <c r="A79" s="49"/>
      <c r="B79" s="50"/>
    </row>
    <row r="80" spans="1:2" ht="14.25">
      <c r="A80" s="49"/>
      <c r="B80" s="50"/>
    </row>
    <row r="81" spans="1:2" ht="14.25">
      <c r="A81" s="49"/>
      <c r="B81" s="50"/>
    </row>
    <row r="82" spans="1:2" ht="14.25">
      <c r="A82" s="49"/>
      <c r="B82" s="50"/>
    </row>
    <row r="83" spans="1:2" ht="14.25">
      <c r="A83" s="49"/>
      <c r="B83" s="50"/>
    </row>
    <row r="84" spans="1:2" ht="14.25">
      <c r="A84" s="49"/>
      <c r="B84" s="50"/>
    </row>
    <row r="85" spans="1:2" ht="14.25">
      <c r="A85" s="49"/>
      <c r="B85" s="50"/>
    </row>
    <row r="86" spans="1:2" ht="14.25">
      <c r="A86" s="49"/>
      <c r="B86" s="50"/>
    </row>
    <row r="87" spans="1:2" ht="14.25">
      <c r="A87" s="49"/>
      <c r="B87" s="50"/>
    </row>
    <row r="88" spans="1:2" ht="14.25">
      <c r="A88" s="49"/>
      <c r="B88" s="50"/>
    </row>
    <row r="89" spans="1:2" ht="14.25">
      <c r="A89" s="49"/>
      <c r="B89" s="50"/>
    </row>
    <row r="90" spans="1:2" ht="14.25">
      <c r="A90" s="49"/>
      <c r="B90" s="50"/>
    </row>
    <row r="91" spans="1:2" ht="14.25">
      <c r="A91" s="49"/>
      <c r="B91" s="50"/>
    </row>
    <row r="92" spans="1:2" ht="14.25">
      <c r="A92" s="49"/>
      <c r="B92" s="50"/>
    </row>
    <row r="93" spans="1:2" ht="14.25">
      <c r="A93" s="49"/>
      <c r="B93" s="50"/>
    </row>
    <row r="94" spans="1:2" ht="14.25">
      <c r="A94" s="49"/>
      <c r="B94" s="50"/>
    </row>
    <row r="95" spans="1:2" ht="14.25">
      <c r="A95" s="49"/>
      <c r="B95" s="50"/>
    </row>
    <row r="96" spans="1:2" ht="14.25">
      <c r="A96" s="49"/>
      <c r="B96" s="50"/>
    </row>
    <row r="97" spans="1:2" ht="14.25">
      <c r="A97" s="49"/>
      <c r="B97" s="50"/>
    </row>
    <row r="98" spans="1:2" ht="14.25">
      <c r="A98" s="49"/>
      <c r="B98" s="50"/>
    </row>
    <row r="99" spans="1:2" ht="14.25">
      <c r="A99" s="49"/>
      <c r="B99" s="50"/>
    </row>
    <row r="100" spans="1:2" ht="14.25">
      <c r="A100" s="49"/>
      <c r="B100" s="50"/>
    </row>
    <row r="101" spans="1:2" ht="14.25">
      <c r="A101" s="49"/>
      <c r="B101" s="50"/>
    </row>
    <row r="102" spans="1:2" ht="14.25">
      <c r="A102" s="49"/>
      <c r="B102" s="50"/>
    </row>
    <row r="103" spans="1:2" ht="14.25">
      <c r="A103" s="49"/>
      <c r="B103" s="50"/>
    </row>
    <row r="104" spans="1:2" ht="14.25">
      <c r="A104" s="49"/>
      <c r="B104" s="50"/>
    </row>
    <row r="105" spans="1:2" ht="14.25">
      <c r="A105" s="49"/>
      <c r="B105" s="50"/>
    </row>
    <row r="106" spans="1:2" ht="14.25">
      <c r="A106" s="49"/>
      <c r="B106" s="50"/>
    </row>
    <row r="107" spans="1:2" ht="14.25">
      <c r="A107" s="49"/>
      <c r="B107" s="50"/>
    </row>
    <row r="108" spans="1:2" ht="14.25">
      <c r="A108" s="49"/>
      <c r="B108" s="50"/>
    </row>
    <row r="109" spans="1:2" ht="14.25">
      <c r="A109" s="49"/>
      <c r="B109" s="50"/>
    </row>
    <row r="110" spans="1:2" ht="14.25">
      <c r="A110" s="49"/>
      <c r="B110" s="50"/>
    </row>
    <row r="111" spans="1:2" ht="14.25">
      <c r="A111" s="49"/>
      <c r="B111" s="50"/>
    </row>
    <row r="112" spans="1:2" ht="14.25">
      <c r="A112" s="49"/>
      <c r="B112" s="50"/>
    </row>
    <row r="113" spans="1:2" ht="14.25">
      <c r="A113" s="49"/>
      <c r="B113" s="50"/>
    </row>
    <row r="114" spans="1:2" ht="14.25">
      <c r="A114" s="49"/>
      <c r="B114" s="50"/>
    </row>
    <row r="115" spans="1:2" ht="14.25">
      <c r="A115" s="49"/>
      <c r="B115" s="50"/>
    </row>
    <row r="116" spans="1:2" ht="14.25">
      <c r="A116" s="49"/>
      <c r="B116" s="50"/>
    </row>
    <row r="117" spans="1:2" ht="14.25">
      <c r="A117" s="49"/>
      <c r="B117" s="50"/>
    </row>
    <row r="118" spans="1:2" ht="14.25">
      <c r="A118" s="49"/>
      <c r="B118" s="50"/>
    </row>
    <row r="119" spans="1:2" ht="14.25">
      <c r="A119" s="49"/>
      <c r="B119" s="50"/>
    </row>
    <row r="120" spans="1:2" ht="14.25">
      <c r="A120" s="49"/>
      <c r="B120" s="50"/>
    </row>
    <row r="121" spans="1:2" ht="14.25">
      <c r="A121" s="49"/>
      <c r="B121" s="50"/>
    </row>
    <row r="122" spans="1:2" ht="14.25">
      <c r="A122" s="49"/>
      <c r="B122" s="50"/>
    </row>
    <row r="123" spans="1:2" ht="14.25">
      <c r="A123" s="49"/>
      <c r="B123" s="50"/>
    </row>
    <row r="124" spans="1:2" ht="14.25">
      <c r="A124" s="49"/>
      <c r="B124" s="50"/>
    </row>
    <row r="125" spans="1:2" ht="14.25">
      <c r="A125" s="49"/>
      <c r="B125" s="50"/>
    </row>
    <row r="126" spans="1:2" ht="14.25">
      <c r="A126" s="49"/>
      <c r="B126" s="50"/>
    </row>
    <row r="127" spans="1:2" ht="14.25">
      <c r="A127" s="49"/>
      <c r="B127" s="50"/>
    </row>
    <row r="128" spans="1:2" ht="14.25">
      <c r="A128" s="49"/>
      <c r="B128" s="50"/>
    </row>
    <row r="129" spans="1:2" ht="14.25">
      <c r="A129" s="49"/>
      <c r="B129" s="50"/>
    </row>
    <row r="130" spans="1:2" ht="14.25">
      <c r="A130" s="49"/>
      <c r="B130" s="50"/>
    </row>
    <row r="131" spans="1:2" ht="14.25">
      <c r="A131" s="49"/>
      <c r="B131" s="50"/>
    </row>
    <row r="132" spans="1:2" ht="14.25">
      <c r="A132" s="49"/>
      <c r="B132" s="50"/>
    </row>
    <row r="133" spans="1:2" ht="14.25">
      <c r="A133" s="49"/>
      <c r="B133" s="50"/>
    </row>
    <row r="134" spans="1:2" ht="14.25">
      <c r="A134" s="49"/>
      <c r="B134" s="50"/>
    </row>
    <row r="135" spans="1:2" ht="14.25">
      <c r="A135" s="49"/>
      <c r="B135" s="50"/>
    </row>
    <row r="136" spans="1:2" ht="14.25">
      <c r="A136" s="49"/>
      <c r="B136" s="50"/>
    </row>
    <row r="137" spans="1:2" ht="14.25">
      <c r="A137" s="49"/>
      <c r="B137" s="50"/>
    </row>
    <row r="138" spans="1:2" ht="14.25">
      <c r="A138" s="49"/>
      <c r="B138" s="50"/>
    </row>
    <row r="139" spans="1:2" ht="14.25">
      <c r="A139" s="49"/>
      <c r="B139" s="50"/>
    </row>
    <row r="140" spans="1:2" ht="14.25">
      <c r="A140" s="49"/>
      <c r="B140" s="50"/>
    </row>
    <row r="141" spans="1:2" ht="14.25">
      <c r="A141" s="49"/>
      <c r="B141" s="50"/>
    </row>
    <row r="142" spans="1:2" ht="14.25">
      <c r="A142" s="49"/>
      <c r="B142" s="50"/>
    </row>
    <row r="143" spans="1:2" ht="14.25">
      <c r="A143" s="49"/>
      <c r="B143" s="50"/>
    </row>
    <row r="144" spans="1:2" ht="14.25">
      <c r="A144" s="49"/>
      <c r="B144" s="50"/>
    </row>
    <row r="145" spans="1:2" ht="14.25">
      <c r="A145" s="49"/>
      <c r="B145" s="50"/>
    </row>
    <row r="146" spans="1:2" ht="14.25">
      <c r="A146" s="49"/>
      <c r="B146" s="50"/>
    </row>
    <row r="147" spans="1:2" ht="14.25">
      <c r="A147" s="49"/>
      <c r="B147" s="50"/>
    </row>
    <row r="148" spans="1:2" ht="14.25">
      <c r="A148" s="49"/>
      <c r="B148" s="50"/>
    </row>
    <row r="149" spans="1:2" ht="14.25">
      <c r="A149" s="49"/>
      <c r="B149" s="50"/>
    </row>
    <row r="150" spans="1:2" ht="14.25">
      <c r="A150" s="49"/>
      <c r="B150" s="50"/>
    </row>
    <row r="151" spans="1:2" ht="14.25">
      <c r="A151" s="49"/>
      <c r="B151" s="50"/>
    </row>
    <row r="152" ht="14.25">
      <c r="B152" s="50"/>
    </row>
    <row r="153" spans="1:2" ht="14.25">
      <c r="A153" s="49"/>
      <c r="B153" s="50"/>
    </row>
    <row r="154" spans="1:2" ht="14.25">
      <c r="A154" s="49"/>
      <c r="B154" s="50"/>
    </row>
    <row r="155" spans="1:2" ht="14.25">
      <c r="A155" s="49"/>
      <c r="B155" s="50"/>
    </row>
    <row r="156" spans="1:2" ht="14.25">
      <c r="A156" s="49"/>
      <c r="B156" s="50"/>
    </row>
    <row r="157" spans="1:2" ht="14.25">
      <c r="A157" s="49"/>
      <c r="B157" s="50"/>
    </row>
    <row r="158" spans="1:2" ht="14.25">
      <c r="A158" s="49"/>
      <c r="B158" s="50"/>
    </row>
    <row r="159" spans="1:2" ht="14.25">
      <c r="A159" s="49"/>
      <c r="B159" s="50"/>
    </row>
    <row r="160" spans="1:2" ht="14.25">
      <c r="A160" s="49"/>
      <c r="B160" s="50"/>
    </row>
    <row r="161" spans="1:2" ht="14.25">
      <c r="A161" s="49"/>
      <c r="B161" s="50"/>
    </row>
    <row r="162" spans="1:2" ht="14.25">
      <c r="A162" s="49"/>
      <c r="B162" s="50"/>
    </row>
    <row r="163" spans="1:2" ht="14.25">
      <c r="A163" s="49"/>
      <c r="B163" s="50"/>
    </row>
    <row r="164" spans="1:2" ht="14.25">
      <c r="A164" s="49"/>
      <c r="B164" s="50"/>
    </row>
    <row r="165" spans="1:2" ht="14.25">
      <c r="A165" s="49"/>
      <c r="B165" s="50"/>
    </row>
    <row r="166" spans="1:2" ht="14.25">
      <c r="A166" s="49"/>
      <c r="B166" s="50"/>
    </row>
    <row r="167" spans="1:2" ht="14.25">
      <c r="A167" s="49"/>
      <c r="B167" s="50"/>
    </row>
    <row r="168" spans="1:2" ht="14.25">
      <c r="A168" s="49"/>
      <c r="B168" s="50"/>
    </row>
    <row r="169" spans="1:2" ht="14.25">
      <c r="A169" s="49"/>
      <c r="B169" s="50"/>
    </row>
    <row r="170" spans="1:2" ht="14.25">
      <c r="A170" s="49"/>
      <c r="B170" s="50"/>
    </row>
    <row r="171" spans="1:2" ht="14.25">
      <c r="A171" s="49"/>
      <c r="B171" s="50"/>
    </row>
    <row r="172" spans="1:2" ht="14.25">
      <c r="A172" s="49"/>
      <c r="B172" s="50"/>
    </row>
    <row r="173" spans="1:2" ht="14.25">
      <c r="A173" s="49"/>
      <c r="B173" s="50"/>
    </row>
    <row r="174" spans="1:2" ht="14.25">
      <c r="A174" s="49"/>
      <c r="B174" s="50"/>
    </row>
    <row r="175" spans="1:2" ht="14.25">
      <c r="A175" s="49"/>
      <c r="B175" s="50"/>
    </row>
    <row r="176" spans="1:2" ht="14.25">
      <c r="A176" s="49"/>
      <c r="B176" s="50"/>
    </row>
    <row r="177" spans="1:2" ht="14.25">
      <c r="A177" s="49"/>
      <c r="B177" s="50"/>
    </row>
    <row r="178" spans="1:2" ht="14.25">
      <c r="A178" s="49"/>
      <c r="B178" s="50"/>
    </row>
    <row r="179" spans="1:2" ht="14.25">
      <c r="A179" s="49"/>
      <c r="B179" s="50"/>
    </row>
    <row r="180" spans="1:2" ht="14.25">
      <c r="A180" s="49"/>
      <c r="B180" s="50"/>
    </row>
    <row r="181" spans="1:2" ht="14.25">
      <c r="A181" s="49"/>
      <c r="B181" s="50"/>
    </row>
    <row r="182" spans="1:2" ht="14.25">
      <c r="A182" s="49"/>
      <c r="B182" s="50"/>
    </row>
    <row r="183" spans="1:2" ht="14.25">
      <c r="A183" s="49"/>
      <c r="B183" s="50"/>
    </row>
    <row r="184" spans="1:2" ht="14.25">
      <c r="A184" s="49"/>
      <c r="B184" s="50"/>
    </row>
    <row r="185" spans="1:2" ht="14.25">
      <c r="A185" s="49"/>
      <c r="B185" s="50"/>
    </row>
    <row r="186" spans="1:2" ht="14.25">
      <c r="A186" s="49"/>
      <c r="B186" s="50"/>
    </row>
    <row r="187" spans="1:2" ht="14.25">
      <c r="A187" s="49"/>
      <c r="B187" s="50"/>
    </row>
    <row r="188" spans="1:2" ht="14.25">
      <c r="A188" s="49"/>
      <c r="B188" s="50"/>
    </row>
    <row r="189" spans="1:2" ht="14.25">
      <c r="A189" s="49"/>
      <c r="B189" s="50"/>
    </row>
    <row r="190" spans="1:2" ht="14.25">
      <c r="A190" s="49"/>
      <c r="B190" s="50"/>
    </row>
    <row r="191" spans="1:2" ht="14.25">
      <c r="A191" s="49"/>
      <c r="B191" s="50"/>
    </row>
    <row r="192" spans="1:2" ht="14.25">
      <c r="A192" s="49"/>
      <c r="B192" s="50"/>
    </row>
    <row r="193" spans="1:2" ht="14.25">
      <c r="A193" s="49"/>
      <c r="B193" s="50"/>
    </row>
    <row r="194" spans="1:2" ht="14.25">
      <c r="A194" s="49"/>
      <c r="B194" s="50"/>
    </row>
    <row r="195" spans="1:2" ht="14.25">
      <c r="A195" s="49"/>
      <c r="B195" s="50"/>
    </row>
    <row r="196" spans="1:2" ht="14.25">
      <c r="A196" s="49"/>
      <c r="B196" s="50"/>
    </row>
    <row r="197" spans="1:2" ht="14.25">
      <c r="A197" s="49"/>
      <c r="B197" s="50"/>
    </row>
    <row r="198" spans="1:2" ht="14.25">
      <c r="A198" s="49"/>
      <c r="B198" s="50"/>
    </row>
    <row r="199" spans="1:2" ht="14.25">
      <c r="A199" s="49"/>
      <c r="B199" s="50"/>
    </row>
    <row r="200" spans="1:2" ht="14.25">
      <c r="A200" s="49"/>
      <c r="B200" s="50"/>
    </row>
    <row r="201" spans="1:2" ht="14.25">
      <c r="A201" s="49"/>
      <c r="B201" s="50"/>
    </row>
    <row r="202" spans="1:2" ht="14.25">
      <c r="A202" s="49"/>
      <c r="B202" s="50"/>
    </row>
    <row r="203" spans="1:2" ht="14.25">
      <c r="A203" s="49"/>
      <c r="B203" s="50"/>
    </row>
    <row r="204" spans="1:2" ht="14.25">
      <c r="A204" s="49"/>
      <c r="B204" s="50"/>
    </row>
    <row r="205" spans="1:2" ht="14.25">
      <c r="A205" s="49"/>
      <c r="B205" s="50"/>
    </row>
    <row r="206" spans="1:2" ht="14.25">
      <c r="A206" s="49"/>
      <c r="B206" s="50"/>
    </row>
    <row r="207" spans="1:2" ht="14.25">
      <c r="A207" s="49"/>
      <c r="B207" s="50"/>
    </row>
    <row r="208" spans="1:2" ht="14.25">
      <c r="A208" s="49"/>
      <c r="B208" s="50"/>
    </row>
    <row r="209" spans="1:2" ht="14.25">
      <c r="A209" s="49"/>
      <c r="B209" s="50"/>
    </row>
    <row r="210" spans="1:2" ht="14.25">
      <c r="A210" s="49"/>
      <c r="B210" s="50"/>
    </row>
    <row r="211" spans="1:2" ht="14.25">
      <c r="A211" s="49"/>
      <c r="B211" s="50"/>
    </row>
    <row r="212" spans="1:2" ht="14.25">
      <c r="A212" s="49"/>
      <c r="B212" s="50"/>
    </row>
    <row r="213" spans="1:2" ht="14.25">
      <c r="A213" s="49"/>
      <c r="B213" s="50"/>
    </row>
    <row r="214" spans="1:2" ht="14.25">
      <c r="A214" s="49"/>
      <c r="B214" s="50"/>
    </row>
    <row r="215" spans="1:2" ht="14.25">
      <c r="A215" s="49"/>
      <c r="B215" s="50"/>
    </row>
    <row r="216" spans="1:2" ht="14.25">
      <c r="A216" s="49"/>
      <c r="B216" s="50"/>
    </row>
    <row r="217" spans="1:2" ht="14.25">
      <c r="A217" s="49"/>
      <c r="B217" s="50"/>
    </row>
    <row r="218" spans="1:2" ht="14.25">
      <c r="A218" s="49"/>
      <c r="B218" s="50"/>
    </row>
    <row r="219" spans="1:2" ht="14.25">
      <c r="A219" s="49"/>
      <c r="B219" s="50"/>
    </row>
    <row r="220" spans="1:2" ht="14.25">
      <c r="A220" s="49"/>
      <c r="B220" s="50"/>
    </row>
    <row r="221" spans="1:2" ht="14.25">
      <c r="A221" s="49"/>
      <c r="B221" s="50"/>
    </row>
    <row r="222" spans="1:2" ht="14.25">
      <c r="A222" s="49"/>
      <c r="B222" s="50"/>
    </row>
    <row r="223" spans="1:2" ht="14.25">
      <c r="A223" s="49"/>
      <c r="B223" s="50"/>
    </row>
    <row r="224" spans="1:2" ht="14.25">
      <c r="A224" s="49"/>
      <c r="B224" s="50"/>
    </row>
    <row r="225" spans="1:2" ht="14.25">
      <c r="A225" s="49"/>
      <c r="B225" s="50"/>
    </row>
    <row r="226" spans="1:2" ht="14.25">
      <c r="A226" s="49"/>
      <c r="B226" s="50"/>
    </row>
    <row r="227" spans="1:2" ht="14.25">
      <c r="A227" s="49"/>
      <c r="B227" s="50"/>
    </row>
    <row r="228" spans="1:2" ht="14.25">
      <c r="A228" s="49"/>
      <c r="B228" s="50"/>
    </row>
    <row r="229" spans="1:2" ht="14.25">
      <c r="A229" s="49"/>
      <c r="B229" s="50"/>
    </row>
    <row r="230" spans="1:2" ht="14.25">
      <c r="A230" s="49"/>
      <c r="B230" s="50"/>
    </row>
    <row r="231" spans="1:2" ht="14.25">
      <c r="A231" s="49"/>
      <c r="B231" s="50"/>
    </row>
    <row r="232" spans="1:2" ht="14.25">
      <c r="A232" s="49"/>
      <c r="B232" s="50"/>
    </row>
    <row r="233" spans="1:2" ht="14.25">
      <c r="A233" s="49"/>
      <c r="B233" s="50"/>
    </row>
    <row r="234" spans="1:2" ht="14.25">
      <c r="A234" s="49"/>
      <c r="B234" s="50"/>
    </row>
    <row r="235" spans="1:2" ht="14.25">
      <c r="A235" s="49"/>
      <c r="B235" s="50"/>
    </row>
    <row r="236" spans="1:2" ht="14.25">
      <c r="A236" s="49"/>
      <c r="B236" s="50"/>
    </row>
    <row r="237" spans="1:2" ht="14.25">
      <c r="A237" s="49"/>
      <c r="B237" s="50"/>
    </row>
    <row r="238" spans="1:2" ht="14.25">
      <c r="A238" s="49"/>
      <c r="B238" s="50"/>
    </row>
    <row r="239" spans="1:2" ht="14.25">
      <c r="A239" s="49"/>
      <c r="B239" s="50"/>
    </row>
    <row r="240" spans="1:2" ht="14.25">
      <c r="A240" s="49"/>
      <c r="B240" s="50"/>
    </row>
    <row r="241" spans="1:2" ht="14.25">
      <c r="A241" s="49"/>
      <c r="B241" s="50"/>
    </row>
    <row r="242" spans="1:2" ht="14.25">
      <c r="A242" s="49"/>
      <c r="B242" s="50"/>
    </row>
    <row r="243" spans="1:2" ht="14.25">
      <c r="A243" s="49"/>
      <c r="B243" s="50"/>
    </row>
    <row r="244" spans="1:2" ht="14.25">
      <c r="A244" s="49"/>
      <c r="B244" s="50"/>
    </row>
    <row r="245" spans="1:2" ht="14.25">
      <c r="A245" s="49"/>
      <c r="B245" s="50"/>
    </row>
    <row r="246" spans="1:2" ht="14.25">
      <c r="A246" s="49"/>
      <c r="B246" s="50"/>
    </row>
    <row r="247" spans="1:2" ht="14.25">
      <c r="A247" s="49"/>
      <c r="B247" s="50"/>
    </row>
    <row r="248" spans="1:2" ht="14.25">
      <c r="A248" s="49"/>
      <c r="B248" s="50"/>
    </row>
    <row r="249" spans="1:2" ht="14.25">
      <c r="A249" s="49"/>
      <c r="B249" s="50"/>
    </row>
    <row r="250" spans="1:2" ht="14.25">
      <c r="A250" s="49"/>
      <c r="B250" s="50"/>
    </row>
    <row r="251" spans="1:2" ht="14.25">
      <c r="A251" s="49"/>
      <c r="B251" s="50"/>
    </row>
    <row r="252" spans="1:2" ht="14.25">
      <c r="A252" s="49"/>
      <c r="B252" s="50"/>
    </row>
    <row r="253" spans="1:2" ht="14.25">
      <c r="A253" s="49"/>
      <c r="B253" s="50"/>
    </row>
    <row r="254" spans="1:2" ht="14.25">
      <c r="A254" s="49"/>
      <c r="B254" s="50"/>
    </row>
    <row r="255" spans="1:2" ht="14.25">
      <c r="A255" s="49"/>
      <c r="B255" s="50"/>
    </row>
    <row r="256" spans="1:2" ht="14.25">
      <c r="A256" s="49"/>
      <c r="B256" s="50"/>
    </row>
    <row r="257" spans="1:2" ht="14.25">
      <c r="A257" s="49"/>
      <c r="B257" s="50"/>
    </row>
    <row r="258" spans="1:2" ht="14.25">
      <c r="A258" s="49"/>
      <c r="B258" s="50"/>
    </row>
    <row r="259" spans="1:2" ht="14.25">
      <c r="A259" s="49"/>
      <c r="B259" s="50"/>
    </row>
    <row r="260" spans="1:2" ht="14.25">
      <c r="A260" s="49"/>
      <c r="B260" s="50"/>
    </row>
    <row r="261" spans="1:2" ht="14.25">
      <c r="A261" s="49"/>
      <c r="B261" s="50"/>
    </row>
    <row r="262" spans="1:2" ht="14.25">
      <c r="A262" s="49"/>
      <c r="B262" s="50"/>
    </row>
    <row r="263" spans="1:2" ht="14.25">
      <c r="A263" s="49"/>
      <c r="B263" s="50"/>
    </row>
    <row r="264" spans="1:2" ht="14.25">
      <c r="A264" s="49"/>
      <c r="B264" s="50"/>
    </row>
    <row r="265" spans="1:2" ht="14.25">
      <c r="A265" s="49"/>
      <c r="B265" s="50"/>
    </row>
    <row r="266" spans="1:2" ht="14.25">
      <c r="A266" s="49"/>
      <c r="B266" s="50"/>
    </row>
    <row r="267" spans="1:2" ht="14.25">
      <c r="A267" s="49"/>
      <c r="B267" s="50"/>
    </row>
    <row r="268" spans="1:2" ht="14.25">
      <c r="A268" s="49"/>
      <c r="B268" s="50"/>
    </row>
    <row r="269" spans="1:2" ht="14.25">
      <c r="A269" s="49"/>
      <c r="B269" s="50"/>
    </row>
    <row r="270" spans="1:2" ht="14.25">
      <c r="A270" s="49"/>
      <c r="B270" s="50"/>
    </row>
    <row r="271" spans="1:2" ht="14.25">
      <c r="A271" s="49"/>
      <c r="B271" s="50"/>
    </row>
    <row r="272" spans="1:2" ht="14.25">
      <c r="A272" s="49"/>
      <c r="B272" s="50"/>
    </row>
    <row r="273" spans="1:2" ht="14.25">
      <c r="A273" s="49"/>
      <c r="B273" s="50"/>
    </row>
    <row r="274" spans="1:2" ht="14.25">
      <c r="A274" s="49"/>
      <c r="B274" s="50"/>
    </row>
    <row r="275" spans="1:2" ht="14.25">
      <c r="A275" s="49"/>
      <c r="B275" s="50"/>
    </row>
    <row r="276" spans="1:2" ht="14.25">
      <c r="A276" s="49"/>
      <c r="B276" s="50"/>
    </row>
    <row r="277" spans="1:2" ht="14.25">
      <c r="A277" s="49"/>
      <c r="B277" s="50"/>
    </row>
    <row r="278" spans="1:2" ht="14.25">
      <c r="A278" s="49"/>
      <c r="B278" s="50"/>
    </row>
    <row r="279" spans="1:2" ht="14.25">
      <c r="A279" s="49"/>
      <c r="B279" s="50"/>
    </row>
    <row r="280" spans="1:2" ht="14.25">
      <c r="A280" s="49"/>
      <c r="B280" s="50"/>
    </row>
    <row r="281" spans="1:2" ht="14.25">
      <c r="A281" s="49"/>
      <c r="B281" s="50"/>
    </row>
    <row r="282" spans="1:2" ht="14.25">
      <c r="A282" s="49"/>
      <c r="B282" s="50"/>
    </row>
    <row r="283" spans="1:2" ht="14.25">
      <c r="A283" s="49"/>
      <c r="B283" s="50"/>
    </row>
    <row r="284" spans="1:2" ht="14.25">
      <c r="A284" s="49"/>
      <c r="B284" s="50"/>
    </row>
    <row r="285" spans="1:2" ht="14.25">
      <c r="A285" s="49"/>
      <c r="B285" s="50"/>
    </row>
    <row r="286" spans="1:2" ht="14.25">
      <c r="A286" s="49"/>
      <c r="B286" s="50"/>
    </row>
    <row r="287" spans="1:2" ht="14.25">
      <c r="A287" s="49"/>
      <c r="B287" s="50"/>
    </row>
    <row r="288" spans="1:2" ht="14.25">
      <c r="A288" s="49"/>
      <c r="B288" s="50"/>
    </row>
    <row r="289" spans="1:2" ht="14.25">
      <c r="A289" s="49"/>
      <c r="B289" s="50"/>
    </row>
    <row r="290" spans="1:2" ht="14.25">
      <c r="A290" s="49"/>
      <c r="B290" s="50"/>
    </row>
    <row r="291" spans="1:2" ht="14.25">
      <c r="A291" s="49"/>
      <c r="B291" s="50"/>
    </row>
    <row r="292" spans="1:2" ht="14.25">
      <c r="A292" s="49"/>
      <c r="B292" s="50"/>
    </row>
    <row r="293" spans="1:2" ht="14.25">
      <c r="A293" s="49"/>
      <c r="B293" s="50"/>
    </row>
    <row r="294" spans="1:2" ht="14.25">
      <c r="A294" s="49"/>
      <c r="B294" s="50"/>
    </row>
    <row r="295" spans="1:2" ht="14.25">
      <c r="A295" s="49"/>
      <c r="B295" s="50"/>
    </row>
    <row r="296" spans="1:2" ht="14.25">
      <c r="A296" s="49"/>
      <c r="B296" s="50"/>
    </row>
    <row r="297" spans="1:2" ht="14.25">
      <c r="A297" s="49"/>
      <c r="B297" s="50"/>
    </row>
    <row r="298" spans="1:2" ht="14.25">
      <c r="A298" s="49"/>
      <c r="B298" s="50"/>
    </row>
    <row r="299" spans="1:2" ht="14.25">
      <c r="A299" s="49"/>
      <c r="B299" s="50"/>
    </row>
    <row r="300" spans="1:2" ht="14.25">
      <c r="A300" s="49"/>
      <c r="B300" s="50"/>
    </row>
    <row r="301" spans="1:2" ht="14.25">
      <c r="A301" s="49"/>
      <c r="B301" s="50"/>
    </row>
    <row r="302" spans="1:2" ht="14.25">
      <c r="A302" s="49"/>
      <c r="B302" s="50"/>
    </row>
    <row r="303" spans="1:2" ht="14.25">
      <c r="A303" s="49"/>
      <c r="B303" s="50"/>
    </row>
    <row r="304" spans="1:2" ht="14.25">
      <c r="A304" s="49"/>
      <c r="B304" s="50"/>
    </row>
    <row r="305" spans="1:2" ht="14.25">
      <c r="A305" s="49"/>
      <c r="B305" s="50"/>
    </row>
    <row r="306" spans="1:2" ht="14.25">
      <c r="A306" s="49"/>
      <c r="B306" s="50"/>
    </row>
    <row r="307" spans="1:2" ht="14.25">
      <c r="A307" s="49"/>
      <c r="B307" s="50"/>
    </row>
    <row r="308" spans="1:2" ht="14.25">
      <c r="A308" s="49"/>
      <c r="B308" s="50"/>
    </row>
    <row r="309" spans="1:2" ht="14.25">
      <c r="A309" s="49"/>
      <c r="B309" s="50"/>
    </row>
    <row r="310" spans="1:2" ht="14.25">
      <c r="A310" s="49"/>
      <c r="B310" s="50"/>
    </row>
    <row r="311" spans="1:2" ht="14.25">
      <c r="A311" s="49"/>
      <c r="B311" s="50"/>
    </row>
    <row r="312" spans="1:2" ht="14.25">
      <c r="A312" s="49"/>
      <c r="B312" s="50"/>
    </row>
    <row r="313" spans="1:2" ht="14.25">
      <c r="A313" s="49"/>
      <c r="B313" s="50"/>
    </row>
    <row r="314" spans="1:2" ht="14.25">
      <c r="A314" s="49"/>
      <c r="B314" s="50"/>
    </row>
    <row r="315" spans="1:2" ht="14.25">
      <c r="A315" s="49"/>
      <c r="B315" s="50"/>
    </row>
    <row r="316" spans="1:2" ht="14.25">
      <c r="A316" s="49"/>
      <c r="B316" s="50"/>
    </row>
    <row r="317" spans="1:2" ht="14.25">
      <c r="A317" s="49"/>
      <c r="B317" s="50"/>
    </row>
    <row r="318" spans="1:2" ht="14.25">
      <c r="A318" s="49"/>
      <c r="B318" s="50"/>
    </row>
    <row r="319" spans="1:2" ht="14.25">
      <c r="A319" s="49"/>
      <c r="B319" s="50"/>
    </row>
    <row r="320" spans="1:2" ht="14.25">
      <c r="A320" s="49"/>
      <c r="B320" s="50"/>
    </row>
    <row r="321" spans="1:2" ht="14.25">
      <c r="A321" s="49"/>
      <c r="B321" s="50"/>
    </row>
    <row r="322" spans="1:2" ht="14.25">
      <c r="A322" s="49"/>
      <c r="B322" s="50"/>
    </row>
    <row r="323" spans="1:2" ht="14.25">
      <c r="A323" s="49"/>
      <c r="B323" s="50"/>
    </row>
    <row r="324" spans="1:2" ht="14.25">
      <c r="A324" s="49"/>
      <c r="B324" s="50"/>
    </row>
    <row r="325" spans="1:2" ht="14.25">
      <c r="A325" s="49"/>
      <c r="B325" s="50"/>
    </row>
    <row r="326" spans="1:2" ht="14.25">
      <c r="A326" s="49"/>
      <c r="B326" s="50"/>
    </row>
    <row r="327" spans="1:2" ht="14.25">
      <c r="A327" s="49"/>
      <c r="B327" s="50"/>
    </row>
    <row r="328" spans="1:2" ht="14.25">
      <c r="A328" s="49"/>
      <c r="B328" s="50"/>
    </row>
    <row r="329" spans="1:2" ht="14.25">
      <c r="A329" s="49"/>
      <c r="B329" s="50"/>
    </row>
    <row r="330" spans="1:2" ht="14.25">
      <c r="A330" s="49"/>
      <c r="B330" s="50"/>
    </row>
    <row r="331" spans="1:2" ht="14.25">
      <c r="A331" s="49"/>
      <c r="B331" s="50"/>
    </row>
    <row r="332" spans="1:2" ht="14.25">
      <c r="A332" s="49"/>
      <c r="B332" s="50"/>
    </row>
    <row r="333" spans="1:2" ht="14.25">
      <c r="A333" s="49"/>
      <c r="B333" s="50"/>
    </row>
    <row r="334" spans="1:2" ht="14.25">
      <c r="A334" s="49"/>
      <c r="B334" s="50"/>
    </row>
    <row r="335" spans="1:2" ht="14.25">
      <c r="A335" s="49"/>
      <c r="B335" s="50"/>
    </row>
    <row r="336" spans="1:2" ht="14.25">
      <c r="A336" s="49"/>
      <c r="B336" s="50"/>
    </row>
    <row r="337" spans="1:2" ht="14.25">
      <c r="A337" s="49"/>
      <c r="B337" s="50"/>
    </row>
    <row r="338" spans="1:2" ht="14.25">
      <c r="A338" s="49"/>
      <c r="B338" s="50"/>
    </row>
    <row r="339" spans="1:2" ht="14.25">
      <c r="A339" s="49"/>
      <c r="B339" s="50"/>
    </row>
    <row r="340" spans="1:2" ht="14.25">
      <c r="A340" s="49"/>
      <c r="B340" s="50"/>
    </row>
    <row r="341" spans="1:2" ht="14.25">
      <c r="A341" s="49"/>
      <c r="B341" s="50"/>
    </row>
    <row r="342" spans="1:2" ht="14.25">
      <c r="A342" s="49"/>
      <c r="B342" s="50"/>
    </row>
    <row r="343" spans="1:2" ht="14.25">
      <c r="A343" s="49"/>
      <c r="B343" s="50"/>
    </row>
    <row r="344" spans="1:2" ht="14.25">
      <c r="A344" s="49"/>
      <c r="B344" s="50"/>
    </row>
    <row r="345" spans="1:2" ht="14.25">
      <c r="A345" s="49"/>
      <c r="B345" s="50"/>
    </row>
    <row r="346" spans="1:2" ht="14.25">
      <c r="A346" s="49"/>
      <c r="B346" s="50"/>
    </row>
    <row r="347" spans="1:2" ht="14.25">
      <c r="A347" s="49"/>
      <c r="B347" s="50"/>
    </row>
    <row r="348" spans="1:2" ht="14.25">
      <c r="A348" s="49"/>
      <c r="B348" s="50"/>
    </row>
    <row r="349" spans="1:2" ht="14.25">
      <c r="A349" s="49"/>
      <c r="B349" s="50"/>
    </row>
    <row r="350" spans="1:2" ht="14.25">
      <c r="A350" s="49"/>
      <c r="B350" s="50"/>
    </row>
    <row r="351" spans="1:2" ht="14.25">
      <c r="A351" s="49"/>
      <c r="B351" s="50"/>
    </row>
    <row r="352" spans="1:2" ht="14.25">
      <c r="A352" s="49"/>
      <c r="B352" s="50"/>
    </row>
    <row r="353" spans="1:2" ht="14.25">
      <c r="A353" s="49"/>
      <c r="B353" s="50"/>
    </row>
    <row r="354" spans="1:2" ht="14.25">
      <c r="A354" s="49"/>
      <c r="B354" s="50"/>
    </row>
    <row r="355" spans="1:2" ht="14.25">
      <c r="A355" s="49"/>
      <c r="B355" s="50"/>
    </row>
    <row r="356" spans="1:2" ht="14.25">
      <c r="A356" s="49"/>
      <c r="B356" s="50"/>
    </row>
    <row r="357" spans="1:2" ht="14.25">
      <c r="A357" s="49"/>
      <c r="B357" s="50"/>
    </row>
    <row r="358" spans="1:2" ht="14.25">
      <c r="A358" s="49"/>
      <c r="B358" s="50"/>
    </row>
    <row r="359" spans="1:2" ht="14.25">
      <c r="A359" s="49"/>
      <c r="B359" s="50"/>
    </row>
    <row r="360" spans="1:2" ht="14.25">
      <c r="A360" s="49"/>
      <c r="B360" s="50"/>
    </row>
    <row r="361" spans="1:2" ht="14.25">
      <c r="A361" s="49"/>
      <c r="B361" s="50"/>
    </row>
    <row r="362" spans="1:2" ht="14.25">
      <c r="A362" s="49"/>
      <c r="B362" s="50"/>
    </row>
    <row r="363" spans="1:2" ht="14.25">
      <c r="A363" s="49"/>
      <c r="B363" s="50"/>
    </row>
    <row r="364" spans="1:2" ht="14.25">
      <c r="A364" s="49"/>
      <c r="B364" s="50"/>
    </row>
    <row r="365" spans="1:2" ht="14.25">
      <c r="A365" s="49"/>
      <c r="B365" s="50"/>
    </row>
    <row r="366" spans="1:2" ht="14.25">
      <c r="A366" s="49"/>
      <c r="B366" s="50"/>
    </row>
    <row r="367" spans="1:2" ht="14.25">
      <c r="A367" s="49"/>
      <c r="B367" s="50"/>
    </row>
    <row r="368" spans="1:2" ht="14.25">
      <c r="A368" s="49"/>
      <c r="B368" s="50"/>
    </row>
    <row r="369" spans="1:2" ht="14.25">
      <c r="A369" s="49"/>
      <c r="B369" s="50"/>
    </row>
    <row r="370" spans="1:2" ht="14.25">
      <c r="A370" s="49"/>
      <c r="B370" s="50"/>
    </row>
    <row r="371" spans="1:2" ht="14.25">
      <c r="A371" s="49"/>
      <c r="B371" s="50"/>
    </row>
    <row r="372" spans="1:2" ht="14.25">
      <c r="A372" s="49"/>
      <c r="B372" s="50"/>
    </row>
    <row r="373" spans="1:2" ht="14.25">
      <c r="A373" s="49"/>
      <c r="B373" s="50"/>
    </row>
    <row r="374" spans="1:2" ht="14.25">
      <c r="A374" s="49"/>
      <c r="B374" s="50"/>
    </row>
    <row r="375" spans="1:2" ht="14.25">
      <c r="A375" s="49"/>
      <c r="B375" s="50"/>
    </row>
    <row r="376" spans="1:2" ht="14.25">
      <c r="A376" s="49"/>
      <c r="B376" s="50"/>
    </row>
    <row r="377" spans="1:2" ht="14.25">
      <c r="A377" s="49"/>
      <c r="B377" s="50"/>
    </row>
    <row r="378" spans="1:2" ht="14.25">
      <c r="A378" s="49"/>
      <c r="B378" s="50"/>
    </row>
    <row r="379" spans="1:2" ht="14.25">
      <c r="A379" s="49"/>
      <c r="B379" s="50"/>
    </row>
    <row r="380" spans="1:2" ht="14.25">
      <c r="A380" s="49"/>
      <c r="B380" s="50"/>
    </row>
    <row r="381" spans="1:2" ht="14.25">
      <c r="A381" s="49"/>
      <c r="B381" s="50"/>
    </row>
    <row r="382" spans="1:2" ht="14.25">
      <c r="A382" s="49"/>
      <c r="B382" s="50"/>
    </row>
    <row r="383" spans="1:2" ht="14.25">
      <c r="A383" s="49"/>
      <c r="B383" s="50"/>
    </row>
    <row r="384" spans="1:2" ht="14.25">
      <c r="A384" s="49"/>
      <c r="B384" s="50"/>
    </row>
    <row r="385" spans="1:2" ht="14.25">
      <c r="A385" s="49"/>
      <c r="B385" s="50"/>
    </row>
    <row r="386" spans="1:2" ht="14.25">
      <c r="A386" s="49"/>
      <c r="B386" s="50"/>
    </row>
    <row r="387" spans="1:2" ht="14.25">
      <c r="A387" s="49"/>
      <c r="B387" s="50"/>
    </row>
    <row r="388" spans="1:2" ht="14.25">
      <c r="A388" s="49"/>
      <c r="B388" s="50"/>
    </row>
    <row r="389" spans="1:2" ht="14.25">
      <c r="A389" s="49"/>
      <c r="B389" s="50"/>
    </row>
    <row r="390" spans="1:2" ht="14.25">
      <c r="A390" s="49"/>
      <c r="B390" s="50"/>
    </row>
    <row r="391" spans="1:2" ht="14.25">
      <c r="A391" s="49"/>
      <c r="B391" s="50"/>
    </row>
    <row r="392" spans="1:2" ht="14.25">
      <c r="A392" s="49"/>
      <c r="B392" s="50"/>
    </row>
    <row r="393" spans="1:2" ht="14.25">
      <c r="A393" s="49"/>
      <c r="B393" s="50"/>
    </row>
    <row r="394" spans="1:2" ht="14.25">
      <c r="A394" s="49"/>
      <c r="B394" s="50"/>
    </row>
    <row r="395" spans="1:2" ht="14.25">
      <c r="A395" s="49"/>
      <c r="B395" s="50"/>
    </row>
    <row r="396" spans="1:2" ht="14.25">
      <c r="A396" s="49"/>
      <c r="B396" s="50"/>
    </row>
    <row r="397" spans="1:2" ht="14.25">
      <c r="A397" s="49"/>
      <c r="B397" s="50"/>
    </row>
    <row r="398" spans="1:2" ht="14.25">
      <c r="A398" s="49"/>
      <c r="B398" s="50"/>
    </row>
    <row r="399" spans="1:2" ht="14.25">
      <c r="A399" s="49"/>
      <c r="B399" s="50"/>
    </row>
    <row r="400" spans="1:2" ht="14.25">
      <c r="A400" s="49"/>
      <c r="B400" s="50"/>
    </row>
    <row r="401" spans="1:2" ht="14.25">
      <c r="A401" s="49"/>
      <c r="B401" s="50"/>
    </row>
    <row r="402" spans="1:2" ht="14.25">
      <c r="A402" s="49"/>
      <c r="B402" s="50"/>
    </row>
    <row r="403" spans="1:2" ht="14.25">
      <c r="A403" s="49"/>
      <c r="B403" s="50"/>
    </row>
    <row r="404" spans="1:2" ht="14.25">
      <c r="A404" s="49"/>
      <c r="B404" s="50"/>
    </row>
    <row r="405" spans="1:2" ht="14.25">
      <c r="A405" s="49"/>
      <c r="B405" s="50"/>
    </row>
    <row r="406" spans="1:2" ht="14.25">
      <c r="A406" s="49"/>
      <c r="B406" s="50"/>
    </row>
    <row r="407" spans="1:2" ht="14.25">
      <c r="A407" s="49"/>
      <c r="B407" s="50"/>
    </row>
    <row r="408" spans="1:2" ht="14.25">
      <c r="A408" s="49"/>
      <c r="B408" s="50"/>
    </row>
    <row r="409" spans="1:2" ht="14.25">
      <c r="A409" s="49"/>
      <c r="B409" s="50"/>
    </row>
    <row r="410" spans="1:2" ht="14.25">
      <c r="A410" s="49"/>
      <c r="B410" s="50"/>
    </row>
    <row r="411" spans="1:2" ht="14.25">
      <c r="A411" s="49"/>
      <c r="B411" s="50"/>
    </row>
    <row r="412" spans="1:2" ht="14.25">
      <c r="A412" s="49"/>
      <c r="B412" s="50"/>
    </row>
    <row r="413" spans="1:2" ht="14.25">
      <c r="A413" s="49"/>
      <c r="B413" s="50"/>
    </row>
    <row r="414" spans="1:2" ht="14.25">
      <c r="A414" s="49"/>
      <c r="B414" s="50"/>
    </row>
    <row r="415" spans="1:2" ht="14.25">
      <c r="A415" s="49"/>
      <c r="B415" s="50"/>
    </row>
    <row r="416" spans="1:2" ht="14.25">
      <c r="A416" s="49"/>
      <c r="B416" s="50"/>
    </row>
    <row r="417" spans="1:2" ht="14.25">
      <c r="A417" s="49"/>
      <c r="B417" s="50"/>
    </row>
    <row r="418" spans="1:2" ht="14.25">
      <c r="A418" s="49"/>
      <c r="B418" s="50"/>
    </row>
    <row r="419" spans="1:2" ht="14.25">
      <c r="A419" s="49"/>
      <c r="B419" s="50"/>
    </row>
    <row r="420" spans="1:2" ht="14.25">
      <c r="A420" s="49"/>
      <c r="B420" s="50"/>
    </row>
    <row r="421" spans="1:2" ht="14.25">
      <c r="A421" s="49"/>
      <c r="B421" s="50"/>
    </row>
    <row r="422" spans="1:2" ht="14.25">
      <c r="A422" s="49"/>
      <c r="B422" s="50"/>
    </row>
    <row r="423" spans="1:2" ht="14.25">
      <c r="A423" s="49"/>
      <c r="B423" s="50"/>
    </row>
    <row r="424" spans="1:2" ht="14.25">
      <c r="A424" s="49"/>
      <c r="B424" s="50"/>
    </row>
    <row r="425" spans="1:2" ht="14.25">
      <c r="A425" s="49"/>
      <c r="B425" s="50"/>
    </row>
    <row r="426" spans="1:2" ht="14.25">
      <c r="A426" s="49"/>
      <c r="B426" s="50"/>
    </row>
    <row r="427" spans="1:2" ht="14.25">
      <c r="A427" s="49"/>
      <c r="B427" s="50"/>
    </row>
    <row r="428" spans="1:2" ht="14.25">
      <c r="A428" s="49"/>
      <c r="B428" s="50"/>
    </row>
    <row r="429" spans="1:2" ht="14.25">
      <c r="A429" s="49"/>
      <c r="B429" s="50"/>
    </row>
    <row r="430" spans="1:2" ht="14.25">
      <c r="A430" s="49"/>
      <c r="B430" s="50"/>
    </row>
    <row r="431" spans="1:2" ht="14.25">
      <c r="A431" s="49"/>
      <c r="B431" s="50"/>
    </row>
    <row r="432" spans="1:2" ht="14.25">
      <c r="A432" s="49"/>
      <c r="B432" s="50"/>
    </row>
    <row r="433" spans="1:2" ht="14.25">
      <c r="A433" s="49"/>
      <c r="B433" s="50"/>
    </row>
    <row r="434" spans="1:2" ht="14.25">
      <c r="A434" s="49"/>
      <c r="B434" s="50"/>
    </row>
    <row r="435" spans="1:2" ht="14.25">
      <c r="A435" s="49"/>
      <c r="B435" s="50"/>
    </row>
    <row r="436" spans="1:2" ht="14.25">
      <c r="A436" s="49"/>
      <c r="B436" s="50"/>
    </row>
    <row r="437" spans="1:2" ht="14.25">
      <c r="A437" s="49"/>
      <c r="B437" s="50"/>
    </row>
    <row r="438" spans="1:2" ht="14.25">
      <c r="A438" s="49"/>
      <c r="B438" s="50"/>
    </row>
    <row r="439" spans="1:2" ht="14.25">
      <c r="A439" s="49"/>
      <c r="B439" s="50"/>
    </row>
    <row r="440" spans="1:2" ht="14.25">
      <c r="A440" s="49"/>
      <c r="B440" s="50"/>
    </row>
    <row r="441" spans="1:2" ht="14.25">
      <c r="A441" s="49"/>
      <c r="B441" s="50"/>
    </row>
    <row r="442" spans="1:2" ht="14.25">
      <c r="A442" s="49"/>
      <c r="B442" s="50"/>
    </row>
    <row r="443" spans="1:2" ht="14.25">
      <c r="A443" s="49"/>
      <c r="B443" s="50"/>
    </row>
    <row r="444" spans="1:2" ht="14.25">
      <c r="A444" s="49"/>
      <c r="B444" s="50"/>
    </row>
    <row r="445" spans="1:2" ht="14.25">
      <c r="A445" s="49"/>
      <c r="B445" s="50"/>
    </row>
    <row r="446" spans="1:2" ht="14.25">
      <c r="A446" s="49"/>
      <c r="B446" s="50"/>
    </row>
    <row r="447" spans="1:2" ht="14.25">
      <c r="A447" s="49"/>
      <c r="B447" s="50"/>
    </row>
    <row r="448" spans="1:2" ht="14.25">
      <c r="A448" s="49"/>
      <c r="B448" s="50"/>
    </row>
    <row r="449" spans="1:2" ht="14.25">
      <c r="A449" s="49"/>
      <c r="B449" s="50"/>
    </row>
    <row r="450" spans="1:2" ht="14.25">
      <c r="A450" s="49"/>
      <c r="B450" s="50"/>
    </row>
    <row r="451" spans="1:2" ht="14.25">
      <c r="A451" s="49"/>
      <c r="B451" s="50"/>
    </row>
    <row r="452" spans="1:2" ht="14.25">
      <c r="A452" s="49"/>
      <c r="B452" s="50"/>
    </row>
    <row r="453" spans="1:2" ht="14.25">
      <c r="A453" s="49"/>
      <c r="B453" s="50"/>
    </row>
    <row r="454" spans="1:2" ht="14.25">
      <c r="A454" s="49"/>
      <c r="B454" s="50"/>
    </row>
    <row r="455" spans="1:2" ht="14.25">
      <c r="A455" s="49"/>
      <c r="B455" s="50"/>
    </row>
    <row r="456" spans="1:2" ht="14.25">
      <c r="A456" s="49"/>
      <c r="B456" s="50"/>
    </row>
    <row r="457" spans="1:2" ht="14.25">
      <c r="A457" s="49"/>
      <c r="B457" s="50"/>
    </row>
    <row r="458" spans="1:2" ht="14.25">
      <c r="A458" s="49"/>
      <c r="B458" s="50"/>
    </row>
    <row r="459" spans="1:2" ht="14.25">
      <c r="A459" s="49"/>
      <c r="B459" s="50"/>
    </row>
    <row r="460" spans="1:2" ht="14.25">
      <c r="A460" s="49"/>
      <c r="B460" s="50"/>
    </row>
    <row r="461" spans="1:2" ht="14.25">
      <c r="A461" s="49"/>
      <c r="B461" s="50"/>
    </row>
    <row r="462" spans="1:2" ht="14.25">
      <c r="A462" s="49"/>
      <c r="B462" s="50"/>
    </row>
    <row r="463" spans="1:2" ht="14.25">
      <c r="A463" s="49"/>
      <c r="B463" s="50"/>
    </row>
    <row r="464" spans="1:2" ht="14.25">
      <c r="A464" s="49"/>
      <c r="B464" s="50"/>
    </row>
    <row r="465" spans="1:2" ht="14.25">
      <c r="A465" s="49"/>
      <c r="B465" s="50"/>
    </row>
    <row r="466" spans="1:2" ht="14.25">
      <c r="A466" s="49"/>
      <c r="B466" s="50"/>
    </row>
    <row r="467" spans="1:2" ht="14.25">
      <c r="A467" s="49"/>
      <c r="B467" s="50"/>
    </row>
    <row r="468" spans="1:2" ht="14.25">
      <c r="A468" s="49"/>
      <c r="B468" s="50"/>
    </row>
    <row r="469" spans="1:2" ht="14.25">
      <c r="A469" s="49"/>
      <c r="B469" s="50"/>
    </row>
    <row r="470" spans="1:2" ht="14.25">
      <c r="A470" s="49"/>
      <c r="B470" s="50"/>
    </row>
    <row r="471" spans="1:2" ht="14.25">
      <c r="A471" s="49"/>
      <c r="B471" s="50"/>
    </row>
    <row r="472" spans="1:2" ht="14.25">
      <c r="A472" s="49"/>
      <c r="B472" s="50"/>
    </row>
    <row r="473" spans="1:2" ht="14.25">
      <c r="A473" s="49"/>
      <c r="B473" s="50"/>
    </row>
    <row r="474" spans="1:2" ht="14.25">
      <c r="A474" s="49"/>
      <c r="B474" s="50"/>
    </row>
    <row r="475" spans="1:2" ht="14.25">
      <c r="A475" s="49"/>
      <c r="B475" s="50"/>
    </row>
    <row r="476" spans="1:2" ht="14.25">
      <c r="A476" s="49"/>
      <c r="B476" s="50"/>
    </row>
    <row r="477" spans="1:2" ht="14.25">
      <c r="A477" s="49"/>
      <c r="B477" s="50"/>
    </row>
    <row r="478" spans="1:2" ht="14.25">
      <c r="A478" s="49"/>
      <c r="B478" s="50"/>
    </row>
    <row r="479" spans="1:2" ht="14.25">
      <c r="A479" s="49"/>
      <c r="B479" s="50"/>
    </row>
    <row r="480" spans="1:2" ht="14.25">
      <c r="A480" s="49"/>
      <c r="B480" s="50"/>
    </row>
    <row r="481" spans="1:2" ht="14.25">
      <c r="A481" s="49"/>
      <c r="B481" s="50"/>
    </row>
    <row r="482" spans="1:2" ht="14.25">
      <c r="A482" s="49"/>
      <c r="B482" s="50"/>
    </row>
    <row r="483" spans="1:2" ht="14.25">
      <c r="A483" s="49"/>
      <c r="B483" s="50"/>
    </row>
    <row r="484" spans="1:2" ht="14.25">
      <c r="A484" s="49"/>
      <c r="B484" s="50"/>
    </row>
    <row r="485" spans="1:2" ht="14.25">
      <c r="A485" s="49"/>
      <c r="B485" s="50"/>
    </row>
    <row r="486" spans="1:2" ht="14.25">
      <c r="A486" s="49"/>
      <c r="B486" s="50"/>
    </row>
    <row r="487" spans="1:2" ht="14.25">
      <c r="A487" s="49"/>
      <c r="B487" s="50"/>
    </row>
    <row r="488" spans="1:2" ht="14.25">
      <c r="A488" s="49"/>
      <c r="B488" s="50"/>
    </row>
    <row r="489" spans="1:2" ht="14.25">
      <c r="A489" s="49"/>
      <c r="B489" s="50"/>
    </row>
    <row r="490" spans="1:2" ht="14.25">
      <c r="A490" s="49"/>
      <c r="B490" s="50"/>
    </row>
    <row r="491" spans="1:2" ht="14.25">
      <c r="A491" s="49"/>
      <c r="B491" s="50"/>
    </row>
    <row r="492" spans="1:2" ht="14.25">
      <c r="A492" s="49"/>
      <c r="B492" s="50"/>
    </row>
    <row r="493" spans="1:2" ht="14.25">
      <c r="A493" s="49"/>
      <c r="B493" s="50"/>
    </row>
    <row r="494" spans="1:2" ht="14.25">
      <c r="A494" s="49"/>
      <c r="B494" s="50"/>
    </row>
    <row r="495" spans="1:2" ht="14.25">
      <c r="A495" s="49"/>
      <c r="B495" s="50"/>
    </row>
    <row r="496" spans="1:2" ht="14.25">
      <c r="A496" s="49"/>
      <c r="B496" s="50"/>
    </row>
    <row r="497" spans="1:2" ht="14.25">
      <c r="A497" s="49"/>
      <c r="B497" s="50"/>
    </row>
    <row r="498" spans="1:2" ht="14.25">
      <c r="A498" s="49"/>
      <c r="B498" s="50"/>
    </row>
    <row r="499" spans="1:2" ht="14.25">
      <c r="A499" s="49"/>
      <c r="B499" s="50"/>
    </row>
    <row r="500" spans="1:2" ht="14.25">
      <c r="A500" s="49"/>
      <c r="B500" s="50"/>
    </row>
    <row r="501" spans="1:2" ht="14.25">
      <c r="A501" s="49"/>
      <c r="B501" s="50"/>
    </row>
    <row r="502" spans="1:2" ht="14.25">
      <c r="A502" s="49"/>
      <c r="B502" s="50"/>
    </row>
    <row r="503" spans="1:2" ht="14.25">
      <c r="A503" s="49"/>
      <c r="B503" s="50"/>
    </row>
    <row r="504" spans="1:2" ht="14.25">
      <c r="A504" s="49"/>
      <c r="B504" s="50"/>
    </row>
    <row r="505" spans="1:2" ht="14.25">
      <c r="A505" s="49"/>
      <c r="B505" s="50"/>
    </row>
    <row r="506" spans="1:2" ht="14.25">
      <c r="A506" s="49"/>
      <c r="B506" s="50"/>
    </row>
    <row r="507" spans="1:2" ht="15">
      <c r="A507" s="49"/>
      <c r="B507" s="54"/>
    </row>
    <row r="508" spans="1:2" ht="14.25">
      <c r="A508" s="49"/>
      <c r="B508" s="50"/>
    </row>
    <row r="509" spans="1:2" ht="14.25">
      <c r="A509" s="49"/>
      <c r="B509" s="50"/>
    </row>
    <row r="510" spans="1:2" ht="15">
      <c r="A510" s="53"/>
      <c r="B510" s="50"/>
    </row>
    <row r="511" spans="1:2" ht="14.25">
      <c r="A511" s="49"/>
      <c r="B511" s="52"/>
    </row>
    <row r="512" spans="1:2" ht="14.25">
      <c r="A512" s="49"/>
      <c r="B512" s="50"/>
    </row>
    <row r="513" spans="1:2" ht="14.25">
      <c r="A513" s="49"/>
      <c r="B513" s="52"/>
    </row>
    <row r="514" spans="1:2" ht="14.25">
      <c r="A514" s="51"/>
      <c r="B514" s="50"/>
    </row>
    <row r="515" spans="1:2" ht="14.25">
      <c r="A515" s="49"/>
      <c r="B515" s="50"/>
    </row>
    <row r="516" spans="1:2" ht="14.25">
      <c r="A516" s="51"/>
      <c r="B516" s="50"/>
    </row>
    <row r="517" spans="1:2" ht="14.25">
      <c r="A517" s="49"/>
      <c r="B517" s="50"/>
    </row>
    <row r="518" spans="1:2" ht="14.25">
      <c r="A518" s="49"/>
      <c r="B518" s="50"/>
    </row>
    <row r="519" spans="1:2" ht="14.25">
      <c r="A519" s="49"/>
      <c r="B519" s="50"/>
    </row>
    <row r="520" spans="1:2" ht="14.25">
      <c r="A520" s="49"/>
      <c r="B520" s="50"/>
    </row>
    <row r="521" spans="1:2" ht="14.25">
      <c r="A521" s="49"/>
      <c r="B521" s="50"/>
    </row>
    <row r="522" spans="1:2" ht="14.25">
      <c r="A522" s="49"/>
      <c r="B522" s="50"/>
    </row>
    <row r="523" spans="1:2" ht="14.25">
      <c r="A523" s="49"/>
      <c r="B523" s="50"/>
    </row>
    <row r="524" spans="1:2" ht="14.25">
      <c r="A524" s="49"/>
      <c r="B524" s="50"/>
    </row>
    <row r="525" spans="1:2" ht="14.25">
      <c r="A525" s="49"/>
      <c r="B525" s="50"/>
    </row>
    <row r="526" spans="1:2" ht="14.25">
      <c r="A526" s="49"/>
      <c r="B526" s="50"/>
    </row>
    <row r="527" spans="1:2" ht="14.25">
      <c r="A527" s="49"/>
      <c r="B527" s="50"/>
    </row>
    <row r="528" spans="1:2" ht="14.25">
      <c r="A528" s="49"/>
      <c r="B528" s="50"/>
    </row>
    <row r="529" spans="1:2" ht="14.25">
      <c r="A529" s="49"/>
      <c r="B529" s="50"/>
    </row>
    <row r="530" spans="1:2" ht="14.25">
      <c r="A530" s="49"/>
      <c r="B530" s="50"/>
    </row>
    <row r="531" spans="1:2" ht="14.25">
      <c r="A531" s="49"/>
      <c r="B531" s="50"/>
    </row>
    <row r="532" spans="1:2" ht="14.25">
      <c r="A532" s="49"/>
      <c r="B532" s="50"/>
    </row>
    <row r="533" spans="1:2" ht="14.25">
      <c r="A533" s="49"/>
      <c r="B533" s="50"/>
    </row>
    <row r="534" spans="1:2" ht="14.25">
      <c r="A534" s="49"/>
      <c r="B534" s="50"/>
    </row>
    <row r="535" spans="1:2" ht="14.25">
      <c r="A535" s="49"/>
      <c r="B535" s="50"/>
    </row>
    <row r="536" spans="1:2" ht="14.25">
      <c r="A536" s="49"/>
      <c r="B536" s="50"/>
    </row>
    <row r="537" spans="1:2" ht="14.25">
      <c r="A537" s="49"/>
      <c r="B537" s="50"/>
    </row>
    <row r="538" spans="1:2" ht="14.25">
      <c r="A538" s="49"/>
      <c r="B538" s="50"/>
    </row>
    <row r="539" spans="1:2" ht="14.25">
      <c r="A539" s="49"/>
      <c r="B539" s="50"/>
    </row>
    <row r="540" spans="1:2" ht="14.25">
      <c r="A540" s="49"/>
      <c r="B540" s="50"/>
    </row>
    <row r="541" spans="1:2" ht="14.25">
      <c r="A541" s="49"/>
      <c r="B541" s="50"/>
    </row>
    <row r="542" spans="1:2" ht="14.25">
      <c r="A542" s="49"/>
      <c r="B542" s="50"/>
    </row>
    <row r="543" spans="1:2" ht="14.25">
      <c r="A543" s="49"/>
      <c r="B543" s="50"/>
    </row>
    <row r="544" spans="1:2" ht="14.25">
      <c r="A544" s="49"/>
      <c r="B544" s="50"/>
    </row>
    <row r="545" ht="14.25">
      <c r="A545" s="49"/>
    </row>
    <row r="546" ht="14.25">
      <c r="A546" s="49"/>
    </row>
    <row r="547" ht="14.25">
      <c r="A547" s="49"/>
    </row>
  </sheetData>
  <sheetProtection/>
  <printOptions gridLines="1"/>
  <pageMargins left="0.25" right="0.25" top="0.5" bottom="0.5" header="0.25" footer="0.25"/>
  <pageSetup horizontalDpi="600" verticalDpi="600" orientation="portrait" r:id="rId1"/>
  <headerFooter alignWithMargins="0">
    <oddHeader>&amp;CN00421-15-R-0043&amp;RAttachment P7</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M408"/>
  <sheetViews>
    <sheetView tabSelected="1" view="pageLayout" workbookViewId="0" topLeftCell="A25">
      <selection activeCell="G35" sqref="G35"/>
    </sheetView>
  </sheetViews>
  <sheetFormatPr defaultColWidth="9.140625" defaultRowHeight="12.75"/>
  <cols>
    <col min="1" max="1" width="49.8515625" style="11" customWidth="1"/>
    <col min="2" max="2" width="13.00390625" style="11" customWidth="1"/>
    <col min="3" max="3" width="3.00390625" style="12" bestFit="1" customWidth="1"/>
    <col min="4" max="4" width="3.57421875" style="59" customWidth="1"/>
    <col min="5" max="5" width="4.140625" style="13" customWidth="1"/>
    <col min="6" max="6" width="12.57421875" style="13" bestFit="1" customWidth="1"/>
    <col min="7" max="7" width="6.7109375" style="11" bestFit="1" customWidth="1"/>
    <col min="8" max="8" width="7.7109375" style="1" bestFit="1" customWidth="1"/>
    <col min="9" max="9" width="9.140625" style="84" customWidth="1"/>
    <col min="10" max="10" width="2.8515625" style="1" customWidth="1"/>
    <col min="11" max="11" width="8.28125" style="91" customWidth="1"/>
    <col min="12" max="12" width="2.57421875" style="1" customWidth="1"/>
    <col min="13" max="13" width="16.00390625" style="3" bestFit="1" customWidth="1"/>
    <col min="14" max="16384" width="9.140625" style="1" customWidth="1"/>
  </cols>
  <sheetData>
    <row r="1" spans="1:13" ht="12.75">
      <c r="A1" s="35" t="s">
        <v>27</v>
      </c>
      <c r="B1" s="35"/>
      <c r="C1" s="24"/>
      <c r="D1" s="55"/>
      <c r="E1" s="25"/>
      <c r="F1" s="25"/>
      <c r="G1" s="25"/>
      <c r="H1" s="26"/>
      <c r="I1" s="75"/>
      <c r="J1" s="26"/>
      <c r="K1" s="85"/>
      <c r="L1" s="26"/>
      <c r="M1" s="27"/>
    </row>
    <row r="2" spans="1:13" ht="14.25" customHeight="1" thickBot="1">
      <c r="A2" s="21" t="s">
        <v>26</v>
      </c>
      <c r="B2" s="19"/>
      <c r="C2" s="24"/>
      <c r="D2" s="55"/>
      <c r="E2" s="25"/>
      <c r="F2" s="25"/>
      <c r="G2" s="127" t="s">
        <v>72</v>
      </c>
      <c r="H2" s="128"/>
      <c r="I2" s="129"/>
      <c r="J2" s="26"/>
      <c r="K2" s="85"/>
      <c r="L2" s="26"/>
      <c r="M2" s="27"/>
    </row>
    <row r="3" spans="1:13" ht="12.75">
      <c r="A3" s="22" t="s">
        <v>22</v>
      </c>
      <c r="B3" s="23" t="s">
        <v>29</v>
      </c>
      <c r="C3" s="24"/>
      <c r="D3" s="55"/>
      <c r="E3" s="25"/>
      <c r="F3" s="25"/>
      <c r="G3" s="25"/>
      <c r="H3" s="26"/>
      <c r="I3" s="120"/>
      <c r="J3" s="26"/>
      <c r="K3" s="85" t="s">
        <v>15</v>
      </c>
      <c r="L3" s="26"/>
      <c r="M3" s="27"/>
    </row>
    <row r="4" spans="1:13" s="2" customFormat="1" ht="12.75">
      <c r="A4" s="125" t="s">
        <v>25</v>
      </c>
      <c r="B4" s="28" t="s">
        <v>28</v>
      </c>
      <c r="C4" s="29" t="s">
        <v>3</v>
      </c>
      <c r="D4" s="56" t="s">
        <v>6</v>
      </c>
      <c r="E4" s="30" t="s">
        <v>21</v>
      </c>
      <c r="F4" s="31" t="s">
        <v>76</v>
      </c>
      <c r="G4" s="31" t="s">
        <v>2</v>
      </c>
      <c r="H4" s="31" t="s">
        <v>71</v>
      </c>
      <c r="I4" s="118" t="s">
        <v>60</v>
      </c>
      <c r="J4" s="26"/>
      <c r="K4" s="86" t="s">
        <v>0</v>
      </c>
      <c r="L4" s="32"/>
      <c r="M4" s="30" t="s">
        <v>1</v>
      </c>
    </row>
    <row r="5" spans="1:13" ht="12.75">
      <c r="A5" s="126" t="s">
        <v>112</v>
      </c>
      <c r="B5" s="18"/>
      <c r="C5" s="10"/>
      <c r="D5" s="57"/>
      <c r="E5" s="8"/>
      <c r="F5" s="10"/>
      <c r="G5" s="7">
        <v>0</v>
      </c>
      <c r="H5" s="4">
        <v>0</v>
      </c>
      <c r="I5" s="76">
        <f>SUM($G5*H5)</f>
        <v>0</v>
      </c>
      <c r="J5" s="26"/>
      <c r="K5" s="87">
        <f aca="true" t="shared" si="0" ref="K5:K36">SUM(H5)</f>
        <v>0</v>
      </c>
      <c r="L5" s="26"/>
      <c r="M5" s="16">
        <f aca="true" t="shared" si="1" ref="M5:M39">+I5</f>
        <v>0</v>
      </c>
    </row>
    <row r="6" spans="1:13" ht="12.75">
      <c r="A6" s="126" t="s">
        <v>113</v>
      </c>
      <c r="B6" s="18"/>
      <c r="C6" s="10"/>
      <c r="D6" s="57"/>
      <c r="E6" s="8"/>
      <c r="F6" s="10"/>
      <c r="G6" s="7">
        <v>0</v>
      </c>
      <c r="H6" s="4">
        <v>0</v>
      </c>
      <c r="I6" s="76">
        <f aca="true" t="shared" si="2" ref="I6:I35">SUM($G6*H6)</f>
        <v>0</v>
      </c>
      <c r="J6" s="26"/>
      <c r="K6" s="87">
        <f t="shared" si="0"/>
        <v>0</v>
      </c>
      <c r="L6" s="26"/>
      <c r="M6" s="16">
        <f t="shared" si="1"/>
        <v>0</v>
      </c>
    </row>
    <row r="7" spans="1:13" ht="12.75">
      <c r="A7" s="126" t="s">
        <v>114</v>
      </c>
      <c r="B7" s="18"/>
      <c r="C7" s="10"/>
      <c r="D7" s="57"/>
      <c r="E7" s="8"/>
      <c r="F7" s="10"/>
      <c r="G7" s="7">
        <v>0</v>
      </c>
      <c r="H7" s="4">
        <v>0</v>
      </c>
      <c r="I7" s="76">
        <f t="shared" si="2"/>
        <v>0</v>
      </c>
      <c r="J7" s="26"/>
      <c r="K7" s="87">
        <f t="shared" si="0"/>
        <v>0</v>
      </c>
      <c r="L7" s="26"/>
      <c r="M7" s="16">
        <f t="shared" si="1"/>
        <v>0</v>
      </c>
    </row>
    <row r="8" spans="1:13" ht="12.75">
      <c r="A8" s="126" t="s">
        <v>115</v>
      </c>
      <c r="B8" s="18"/>
      <c r="C8" s="10"/>
      <c r="D8" s="57"/>
      <c r="E8" s="8"/>
      <c r="F8" s="10"/>
      <c r="G8" s="7">
        <v>0</v>
      </c>
      <c r="H8" s="4">
        <v>0</v>
      </c>
      <c r="I8" s="76">
        <f t="shared" si="2"/>
        <v>0</v>
      </c>
      <c r="J8" s="26"/>
      <c r="K8" s="87">
        <f t="shared" si="0"/>
        <v>0</v>
      </c>
      <c r="L8" s="26"/>
      <c r="M8" s="16">
        <f t="shared" si="1"/>
        <v>0</v>
      </c>
    </row>
    <row r="9" spans="1:13" ht="15" customHeight="1">
      <c r="A9" s="126" t="s">
        <v>116</v>
      </c>
      <c r="B9" s="18"/>
      <c r="C9" s="10"/>
      <c r="D9" s="57"/>
      <c r="E9" s="8"/>
      <c r="F9" s="10"/>
      <c r="G9" s="7">
        <v>0</v>
      </c>
      <c r="H9" s="4">
        <v>0</v>
      </c>
      <c r="I9" s="76">
        <f t="shared" si="2"/>
        <v>0</v>
      </c>
      <c r="J9" s="26"/>
      <c r="K9" s="87">
        <f t="shared" si="0"/>
        <v>0</v>
      </c>
      <c r="L9" s="26"/>
      <c r="M9" s="16">
        <f t="shared" si="1"/>
        <v>0</v>
      </c>
    </row>
    <row r="10" spans="1:13" ht="12.75">
      <c r="A10" s="126" t="s">
        <v>117</v>
      </c>
      <c r="B10" s="18"/>
      <c r="C10" s="10"/>
      <c r="D10" s="57"/>
      <c r="E10" s="8"/>
      <c r="F10" s="10"/>
      <c r="G10" s="7">
        <v>0</v>
      </c>
      <c r="H10" s="4">
        <v>0</v>
      </c>
      <c r="I10" s="76">
        <f t="shared" si="2"/>
        <v>0</v>
      </c>
      <c r="J10" s="26"/>
      <c r="K10" s="87">
        <f t="shared" si="0"/>
        <v>0</v>
      </c>
      <c r="L10" s="26"/>
      <c r="M10" s="16">
        <f t="shared" si="1"/>
        <v>0</v>
      </c>
    </row>
    <row r="11" spans="1:13" ht="12.75">
      <c r="A11" s="126" t="s">
        <v>118</v>
      </c>
      <c r="B11" s="18"/>
      <c r="C11" s="10"/>
      <c r="D11" s="57"/>
      <c r="E11" s="8"/>
      <c r="F11" s="10"/>
      <c r="G11" s="7">
        <v>0</v>
      </c>
      <c r="H11" s="4">
        <v>0</v>
      </c>
      <c r="I11" s="76">
        <f aca="true" t="shared" si="3" ref="I11:I17">SUM($G11*H11)</f>
        <v>0</v>
      </c>
      <c r="J11" s="26"/>
      <c r="K11" s="87">
        <f aca="true" t="shared" si="4" ref="K11:K17">SUM(H11)</f>
        <v>0</v>
      </c>
      <c r="L11" s="26"/>
      <c r="M11" s="16">
        <f aca="true" t="shared" si="5" ref="M11:M17">+I11</f>
        <v>0</v>
      </c>
    </row>
    <row r="12" spans="1:13" ht="12.75">
      <c r="A12" s="126" t="s">
        <v>119</v>
      </c>
      <c r="B12" s="18"/>
      <c r="C12" s="10"/>
      <c r="D12" s="57"/>
      <c r="E12" s="8"/>
      <c r="F12" s="10"/>
      <c r="G12" s="7">
        <v>0</v>
      </c>
      <c r="H12" s="4">
        <v>0</v>
      </c>
      <c r="I12" s="76">
        <f t="shared" si="3"/>
        <v>0</v>
      </c>
      <c r="J12" s="26"/>
      <c r="K12" s="87">
        <f t="shared" si="4"/>
        <v>0</v>
      </c>
      <c r="L12" s="26"/>
      <c r="M12" s="16">
        <f t="shared" si="5"/>
        <v>0</v>
      </c>
    </row>
    <row r="13" spans="1:13" ht="12.75">
      <c r="A13" s="126" t="s">
        <v>120</v>
      </c>
      <c r="B13" s="18"/>
      <c r="C13" s="10"/>
      <c r="D13" s="57"/>
      <c r="E13" s="8"/>
      <c r="F13" s="10"/>
      <c r="G13" s="7">
        <v>0</v>
      </c>
      <c r="H13" s="4">
        <v>0</v>
      </c>
      <c r="I13" s="76">
        <f t="shared" si="3"/>
        <v>0</v>
      </c>
      <c r="J13" s="26"/>
      <c r="K13" s="87">
        <f t="shared" si="4"/>
        <v>0</v>
      </c>
      <c r="L13" s="26"/>
      <c r="M13" s="16">
        <f t="shared" si="5"/>
        <v>0</v>
      </c>
    </row>
    <row r="14" spans="1:13" ht="12.75">
      <c r="A14" s="126" t="s">
        <v>135</v>
      </c>
      <c r="B14" s="18"/>
      <c r="C14" s="10"/>
      <c r="D14" s="57"/>
      <c r="E14" s="8"/>
      <c r="F14" s="10"/>
      <c r="G14" s="7">
        <v>0</v>
      </c>
      <c r="H14" s="4">
        <v>0</v>
      </c>
      <c r="I14" s="76">
        <f t="shared" si="3"/>
        <v>0</v>
      </c>
      <c r="J14" s="26"/>
      <c r="K14" s="87">
        <f t="shared" si="4"/>
        <v>0</v>
      </c>
      <c r="L14" s="26"/>
      <c r="M14" s="16">
        <f t="shared" si="5"/>
        <v>0</v>
      </c>
    </row>
    <row r="15" spans="1:13" ht="12.75">
      <c r="A15" s="126" t="s">
        <v>136</v>
      </c>
      <c r="B15" s="18"/>
      <c r="C15" s="10"/>
      <c r="D15" s="57"/>
      <c r="E15" s="8"/>
      <c r="F15" s="10"/>
      <c r="G15" s="7">
        <v>0</v>
      </c>
      <c r="H15" s="4">
        <v>0</v>
      </c>
      <c r="I15" s="76">
        <f t="shared" si="3"/>
        <v>0</v>
      </c>
      <c r="J15" s="26"/>
      <c r="K15" s="87">
        <f t="shared" si="4"/>
        <v>0</v>
      </c>
      <c r="L15" s="26"/>
      <c r="M15" s="16">
        <f t="shared" si="5"/>
        <v>0</v>
      </c>
    </row>
    <row r="16" spans="1:13" ht="12.75">
      <c r="A16" s="126" t="s">
        <v>121</v>
      </c>
      <c r="B16" s="18"/>
      <c r="C16" s="10"/>
      <c r="D16" s="57"/>
      <c r="E16" s="8"/>
      <c r="F16" s="10"/>
      <c r="G16" s="7">
        <v>0</v>
      </c>
      <c r="H16" s="4">
        <v>0</v>
      </c>
      <c r="I16" s="76">
        <f t="shared" si="3"/>
        <v>0</v>
      </c>
      <c r="J16" s="26"/>
      <c r="K16" s="87">
        <f t="shared" si="4"/>
        <v>0</v>
      </c>
      <c r="L16" s="26"/>
      <c r="M16" s="16">
        <f t="shared" si="5"/>
        <v>0</v>
      </c>
    </row>
    <row r="17" spans="1:13" ht="12.75">
      <c r="A17" s="126" t="s">
        <v>137</v>
      </c>
      <c r="B17" s="18"/>
      <c r="C17" s="10"/>
      <c r="D17" s="57"/>
      <c r="E17" s="8"/>
      <c r="F17" s="10"/>
      <c r="G17" s="7">
        <v>0</v>
      </c>
      <c r="H17" s="4">
        <v>0</v>
      </c>
      <c r="I17" s="76">
        <f t="shared" si="3"/>
        <v>0</v>
      </c>
      <c r="J17" s="26"/>
      <c r="K17" s="87">
        <f t="shared" si="4"/>
        <v>0</v>
      </c>
      <c r="L17" s="26"/>
      <c r="M17" s="16">
        <f t="shared" si="5"/>
        <v>0</v>
      </c>
    </row>
    <row r="18" spans="1:13" ht="12.75">
      <c r="A18" s="126" t="s">
        <v>122</v>
      </c>
      <c r="B18" s="18"/>
      <c r="C18" s="10"/>
      <c r="D18" s="57"/>
      <c r="E18" s="8"/>
      <c r="F18" s="10"/>
      <c r="G18" s="7">
        <v>0</v>
      </c>
      <c r="H18" s="4">
        <v>0</v>
      </c>
      <c r="I18" s="76">
        <f t="shared" si="2"/>
        <v>0</v>
      </c>
      <c r="J18" s="26"/>
      <c r="K18" s="87">
        <f t="shared" si="0"/>
        <v>0</v>
      </c>
      <c r="L18" s="26"/>
      <c r="M18" s="16">
        <f t="shared" si="1"/>
        <v>0</v>
      </c>
    </row>
    <row r="19" spans="1:13" ht="12.75">
      <c r="A19" s="126" t="s">
        <v>123</v>
      </c>
      <c r="B19" s="18"/>
      <c r="C19" s="10"/>
      <c r="D19" s="57"/>
      <c r="E19" s="8"/>
      <c r="F19" s="10"/>
      <c r="G19" s="7">
        <v>0</v>
      </c>
      <c r="H19" s="4">
        <v>0</v>
      </c>
      <c r="I19" s="76">
        <f t="shared" si="2"/>
        <v>0</v>
      </c>
      <c r="J19" s="26"/>
      <c r="K19" s="87">
        <f t="shared" si="0"/>
        <v>0</v>
      </c>
      <c r="L19" s="26"/>
      <c r="M19" s="16">
        <f t="shared" si="1"/>
        <v>0</v>
      </c>
    </row>
    <row r="20" spans="1:13" ht="12.75">
      <c r="A20" s="126" t="s">
        <v>124</v>
      </c>
      <c r="B20" s="18"/>
      <c r="C20" s="10"/>
      <c r="D20" s="57"/>
      <c r="E20" s="8"/>
      <c r="F20" s="10"/>
      <c r="G20" s="7">
        <v>0</v>
      </c>
      <c r="H20" s="4">
        <v>0</v>
      </c>
      <c r="I20" s="76">
        <f t="shared" si="2"/>
        <v>0</v>
      </c>
      <c r="J20" s="26"/>
      <c r="K20" s="87">
        <f t="shared" si="0"/>
        <v>0</v>
      </c>
      <c r="L20" s="26"/>
      <c r="M20" s="16">
        <f t="shared" si="1"/>
        <v>0</v>
      </c>
    </row>
    <row r="21" spans="1:13" ht="12.75">
      <c r="A21" s="26" t="s">
        <v>125</v>
      </c>
      <c r="B21" s="18"/>
      <c r="C21" s="10"/>
      <c r="D21" s="57"/>
      <c r="E21" s="8"/>
      <c r="F21" s="10"/>
      <c r="G21" s="7">
        <v>0</v>
      </c>
      <c r="H21" s="4">
        <v>0</v>
      </c>
      <c r="I21" s="76">
        <f t="shared" si="2"/>
        <v>0</v>
      </c>
      <c r="J21" s="26"/>
      <c r="K21" s="87">
        <f t="shared" si="0"/>
        <v>0</v>
      </c>
      <c r="L21" s="26"/>
      <c r="M21" s="16">
        <f t="shared" si="1"/>
        <v>0</v>
      </c>
    </row>
    <row r="22" spans="1:13" ht="12.75">
      <c r="A22" s="26" t="s">
        <v>126</v>
      </c>
      <c r="B22" s="18"/>
      <c r="C22" s="10"/>
      <c r="D22" s="57"/>
      <c r="E22" s="8"/>
      <c r="F22" s="10"/>
      <c r="G22" s="7">
        <v>0</v>
      </c>
      <c r="H22" s="4">
        <v>0</v>
      </c>
      <c r="I22" s="76">
        <f t="shared" si="2"/>
        <v>0</v>
      </c>
      <c r="J22" s="26"/>
      <c r="K22" s="87">
        <f t="shared" si="0"/>
        <v>0</v>
      </c>
      <c r="L22" s="26"/>
      <c r="M22" s="16">
        <f t="shared" si="1"/>
        <v>0</v>
      </c>
    </row>
    <row r="23" spans="1:13" ht="12.75">
      <c r="A23" s="26" t="s">
        <v>127</v>
      </c>
      <c r="B23" s="18"/>
      <c r="C23" s="10"/>
      <c r="D23" s="57"/>
      <c r="E23" s="8"/>
      <c r="F23" s="10"/>
      <c r="G23" s="7">
        <v>0</v>
      </c>
      <c r="H23" s="4">
        <v>0</v>
      </c>
      <c r="I23" s="76">
        <f t="shared" si="2"/>
        <v>0</v>
      </c>
      <c r="J23" s="26"/>
      <c r="K23" s="87">
        <f t="shared" si="0"/>
        <v>0</v>
      </c>
      <c r="L23" s="26"/>
      <c r="M23" s="16">
        <f t="shared" si="1"/>
        <v>0</v>
      </c>
    </row>
    <row r="24" spans="1:13" ht="12.75">
      <c r="A24" s="26" t="s">
        <v>128</v>
      </c>
      <c r="B24" s="18"/>
      <c r="C24" s="10"/>
      <c r="D24" s="57"/>
      <c r="E24" s="8"/>
      <c r="F24" s="10"/>
      <c r="G24" s="7">
        <v>0</v>
      </c>
      <c r="H24" s="4">
        <v>0</v>
      </c>
      <c r="I24" s="76">
        <f t="shared" si="2"/>
        <v>0</v>
      </c>
      <c r="J24" s="26"/>
      <c r="K24" s="87">
        <f t="shared" si="0"/>
        <v>0</v>
      </c>
      <c r="L24" s="26"/>
      <c r="M24" s="16">
        <f t="shared" si="1"/>
        <v>0</v>
      </c>
    </row>
    <row r="25" spans="1:13" ht="12.75">
      <c r="A25" s="26" t="s">
        <v>129</v>
      </c>
      <c r="B25" s="18"/>
      <c r="C25" s="10"/>
      <c r="D25" s="57"/>
      <c r="E25" s="8"/>
      <c r="F25" s="10"/>
      <c r="G25" s="7">
        <v>0</v>
      </c>
      <c r="H25" s="4">
        <v>0</v>
      </c>
      <c r="I25" s="76">
        <f t="shared" si="2"/>
        <v>0</v>
      </c>
      <c r="J25" s="26"/>
      <c r="K25" s="87">
        <f t="shared" si="0"/>
        <v>0</v>
      </c>
      <c r="L25" s="26"/>
      <c r="M25" s="16">
        <f t="shared" si="1"/>
        <v>0</v>
      </c>
    </row>
    <row r="26" spans="1:13" ht="12.75">
      <c r="A26" s="26" t="s">
        <v>130</v>
      </c>
      <c r="B26" s="18"/>
      <c r="C26" s="10"/>
      <c r="D26" s="57"/>
      <c r="E26" s="8"/>
      <c r="F26" s="10"/>
      <c r="G26" s="7">
        <v>0</v>
      </c>
      <c r="H26" s="4">
        <v>0</v>
      </c>
      <c r="I26" s="76">
        <f t="shared" si="2"/>
        <v>0</v>
      </c>
      <c r="J26" s="26"/>
      <c r="K26" s="87">
        <f t="shared" si="0"/>
        <v>0</v>
      </c>
      <c r="L26" s="26"/>
      <c r="M26" s="16">
        <f t="shared" si="1"/>
        <v>0</v>
      </c>
    </row>
    <row r="27" spans="1:13" ht="12.75">
      <c r="A27" s="26" t="s">
        <v>131</v>
      </c>
      <c r="B27" s="18"/>
      <c r="C27" s="10"/>
      <c r="D27" s="57"/>
      <c r="E27" s="8"/>
      <c r="F27" s="10"/>
      <c r="G27" s="7">
        <v>0</v>
      </c>
      <c r="H27" s="4">
        <v>0</v>
      </c>
      <c r="I27" s="76">
        <f t="shared" si="2"/>
        <v>0</v>
      </c>
      <c r="J27" s="26"/>
      <c r="K27" s="87">
        <f t="shared" si="0"/>
        <v>0</v>
      </c>
      <c r="L27" s="26"/>
      <c r="M27" s="16">
        <f t="shared" si="1"/>
        <v>0</v>
      </c>
    </row>
    <row r="28" spans="1:13" ht="12.75">
      <c r="A28" s="26" t="s">
        <v>132</v>
      </c>
      <c r="B28" s="18"/>
      <c r="C28" s="10"/>
      <c r="D28" s="57"/>
      <c r="E28" s="8"/>
      <c r="F28" s="10"/>
      <c r="G28" s="7">
        <v>0</v>
      </c>
      <c r="H28" s="4">
        <v>0</v>
      </c>
      <c r="I28" s="76">
        <f t="shared" si="2"/>
        <v>0</v>
      </c>
      <c r="J28" s="26"/>
      <c r="K28" s="87">
        <f t="shared" si="0"/>
        <v>0</v>
      </c>
      <c r="L28" s="26"/>
      <c r="M28" s="16">
        <f t="shared" si="1"/>
        <v>0</v>
      </c>
    </row>
    <row r="29" spans="1:13" ht="12.75">
      <c r="A29" s="26" t="s">
        <v>133</v>
      </c>
      <c r="B29" s="18"/>
      <c r="C29" s="10"/>
      <c r="D29" s="57"/>
      <c r="E29" s="8"/>
      <c r="F29" s="10"/>
      <c r="G29" s="7">
        <v>0</v>
      </c>
      <c r="H29" s="4">
        <v>0</v>
      </c>
      <c r="I29" s="76">
        <f t="shared" si="2"/>
        <v>0</v>
      </c>
      <c r="J29" s="26"/>
      <c r="K29" s="87">
        <f t="shared" si="0"/>
        <v>0</v>
      </c>
      <c r="L29" s="26"/>
      <c r="M29" s="16">
        <f t="shared" si="1"/>
        <v>0</v>
      </c>
    </row>
    <row r="30" spans="1:13" ht="12.75">
      <c r="A30" s="26" t="s">
        <v>134</v>
      </c>
      <c r="B30" s="18"/>
      <c r="C30" s="10"/>
      <c r="D30" s="57"/>
      <c r="E30" s="8"/>
      <c r="F30" s="10"/>
      <c r="G30" s="7">
        <v>0</v>
      </c>
      <c r="H30" s="4">
        <v>0</v>
      </c>
      <c r="I30" s="76">
        <f t="shared" si="2"/>
        <v>0</v>
      </c>
      <c r="J30" s="26"/>
      <c r="K30" s="87">
        <f t="shared" si="0"/>
        <v>0</v>
      </c>
      <c r="L30" s="26"/>
      <c r="M30" s="16">
        <f t="shared" si="1"/>
        <v>0</v>
      </c>
    </row>
    <row r="31" spans="1:13" ht="12.75">
      <c r="A31" s="26" t="s">
        <v>138</v>
      </c>
      <c r="B31" s="18"/>
      <c r="C31" s="10"/>
      <c r="D31" s="57"/>
      <c r="E31" s="8"/>
      <c r="F31" s="10"/>
      <c r="G31" s="7">
        <v>0</v>
      </c>
      <c r="H31" s="4">
        <v>0</v>
      </c>
      <c r="I31" s="76">
        <f t="shared" si="2"/>
        <v>0</v>
      </c>
      <c r="J31" s="26"/>
      <c r="K31" s="87">
        <f t="shared" si="0"/>
        <v>0</v>
      </c>
      <c r="L31" s="26"/>
      <c r="M31" s="16">
        <f t="shared" si="1"/>
        <v>0</v>
      </c>
    </row>
    <row r="32" spans="1:13" ht="12.75">
      <c r="A32" s="26" t="s">
        <v>139</v>
      </c>
      <c r="B32" s="18"/>
      <c r="C32" s="10"/>
      <c r="D32" s="57"/>
      <c r="E32" s="8"/>
      <c r="F32" s="10"/>
      <c r="G32" s="7">
        <v>0</v>
      </c>
      <c r="H32" s="4">
        <v>0</v>
      </c>
      <c r="I32" s="76">
        <f t="shared" si="2"/>
        <v>0</v>
      </c>
      <c r="J32" s="26"/>
      <c r="K32" s="87">
        <f t="shared" si="0"/>
        <v>0</v>
      </c>
      <c r="L32" s="26"/>
      <c r="M32" s="16">
        <f t="shared" si="1"/>
        <v>0</v>
      </c>
    </row>
    <row r="33" spans="1:13" ht="12.75">
      <c r="A33" s="123" t="s">
        <v>46</v>
      </c>
      <c r="B33" s="18"/>
      <c r="C33" s="10"/>
      <c r="D33" s="57"/>
      <c r="E33" s="8"/>
      <c r="F33" s="10"/>
      <c r="G33" s="7">
        <v>0</v>
      </c>
      <c r="H33" s="4">
        <v>0</v>
      </c>
      <c r="I33" s="76">
        <f t="shared" si="2"/>
        <v>0</v>
      </c>
      <c r="J33" s="26"/>
      <c r="K33" s="87">
        <f t="shared" si="0"/>
        <v>0</v>
      </c>
      <c r="L33" s="26"/>
      <c r="M33" s="16">
        <f t="shared" si="1"/>
        <v>0</v>
      </c>
    </row>
    <row r="34" spans="1:13" ht="12.75">
      <c r="A34" s="123" t="s">
        <v>46</v>
      </c>
      <c r="B34" s="18"/>
      <c r="C34" s="10"/>
      <c r="D34" s="57"/>
      <c r="E34" s="8"/>
      <c r="F34" s="10"/>
      <c r="G34" s="7">
        <v>0</v>
      </c>
      <c r="H34" s="4">
        <v>0</v>
      </c>
      <c r="I34" s="76">
        <f t="shared" si="2"/>
        <v>0</v>
      </c>
      <c r="J34" s="26"/>
      <c r="K34" s="87">
        <f t="shared" si="0"/>
        <v>0</v>
      </c>
      <c r="L34" s="26"/>
      <c r="M34" s="16">
        <f t="shared" si="1"/>
        <v>0</v>
      </c>
    </row>
    <row r="35" spans="1:13" ht="12.75">
      <c r="A35" s="123" t="s">
        <v>46</v>
      </c>
      <c r="B35" s="18"/>
      <c r="C35" s="10"/>
      <c r="D35" s="57"/>
      <c r="E35" s="8"/>
      <c r="F35" s="10"/>
      <c r="G35" s="7">
        <v>0</v>
      </c>
      <c r="H35" s="4">
        <v>0</v>
      </c>
      <c r="I35" s="76">
        <f t="shared" si="2"/>
        <v>0</v>
      </c>
      <c r="J35" s="26"/>
      <c r="K35" s="87">
        <f t="shared" si="0"/>
        <v>0</v>
      </c>
      <c r="L35" s="26"/>
      <c r="M35" s="16">
        <f t="shared" si="1"/>
        <v>0</v>
      </c>
    </row>
    <row r="36" spans="1:13" ht="12.75">
      <c r="A36" s="69" t="s">
        <v>4</v>
      </c>
      <c r="B36" s="26"/>
      <c r="C36" s="33"/>
      <c r="D36" s="57"/>
      <c r="E36" s="25"/>
      <c r="F36" s="25"/>
      <c r="G36" s="68"/>
      <c r="H36" s="74">
        <f>SUM(H5:H35)</f>
        <v>0</v>
      </c>
      <c r="I36" s="78">
        <f>SUM(I5:I35)</f>
        <v>0</v>
      </c>
      <c r="J36" s="26"/>
      <c r="K36" s="87">
        <f t="shared" si="0"/>
        <v>0</v>
      </c>
      <c r="L36" s="26"/>
      <c r="M36" s="78">
        <f t="shared" si="1"/>
        <v>0</v>
      </c>
    </row>
    <row r="37" spans="1:13" ht="12.75">
      <c r="A37" s="26" t="s">
        <v>9</v>
      </c>
      <c r="B37" s="26"/>
      <c r="C37" s="33"/>
      <c r="D37" s="57"/>
      <c r="E37" s="25"/>
      <c r="F37" s="25"/>
      <c r="G37" s="6">
        <v>0</v>
      </c>
      <c r="H37" s="7">
        <v>0</v>
      </c>
      <c r="I37" s="76">
        <f>SUM($G37*H37)</f>
        <v>0</v>
      </c>
      <c r="J37" s="26"/>
      <c r="K37" s="85"/>
      <c r="L37" s="26"/>
      <c r="M37" s="76">
        <f t="shared" si="1"/>
        <v>0</v>
      </c>
    </row>
    <row r="38" spans="1:13" ht="13.5" thickBot="1">
      <c r="A38" s="70" t="s">
        <v>10</v>
      </c>
      <c r="B38" s="26"/>
      <c r="C38" s="24"/>
      <c r="D38" s="55"/>
      <c r="E38" s="25"/>
      <c r="F38" s="25"/>
      <c r="G38" s="6">
        <v>0</v>
      </c>
      <c r="H38" s="7">
        <v>0</v>
      </c>
      <c r="I38" s="79">
        <f>SUM($G38*H38)</f>
        <v>0</v>
      </c>
      <c r="J38" s="26"/>
      <c r="K38" s="86"/>
      <c r="L38" s="26"/>
      <c r="M38" s="79">
        <f t="shared" si="1"/>
        <v>0</v>
      </c>
    </row>
    <row r="39" spans="1:13" ht="13.5" thickTop="1">
      <c r="A39" s="69" t="s">
        <v>4</v>
      </c>
      <c r="B39" s="26"/>
      <c r="C39" s="24"/>
      <c r="D39" s="55"/>
      <c r="E39" s="25"/>
      <c r="F39" s="25"/>
      <c r="G39" s="69"/>
      <c r="H39" s="69" t="s">
        <v>7</v>
      </c>
      <c r="I39" s="78">
        <f>SUM(I36:I38)</f>
        <v>0</v>
      </c>
      <c r="J39" s="26"/>
      <c r="K39" s="85" t="s">
        <v>7</v>
      </c>
      <c r="L39" s="26"/>
      <c r="M39" s="78">
        <f t="shared" si="1"/>
        <v>0</v>
      </c>
    </row>
    <row r="40" spans="1:13" ht="12.75">
      <c r="A40" s="26" t="s">
        <v>11</v>
      </c>
      <c r="B40" s="26"/>
      <c r="C40" s="24"/>
      <c r="D40" s="55"/>
      <c r="E40" s="25"/>
      <c r="F40" s="25"/>
      <c r="G40" s="26"/>
      <c r="H40" s="26" t="s">
        <v>62</v>
      </c>
      <c r="I40" s="75" t="s">
        <v>7</v>
      </c>
      <c r="J40" s="26"/>
      <c r="K40" s="85" t="s">
        <v>7</v>
      </c>
      <c r="L40" s="26"/>
      <c r="M40" s="75" t="s">
        <v>7</v>
      </c>
    </row>
    <row r="41" spans="1:13" ht="12.75">
      <c r="A41" s="26" t="s">
        <v>12</v>
      </c>
      <c r="B41" s="26"/>
      <c r="C41" s="24"/>
      <c r="D41" s="55"/>
      <c r="E41" s="25"/>
      <c r="F41" s="25"/>
      <c r="G41" s="6">
        <v>0</v>
      </c>
      <c r="H41" s="7">
        <v>0</v>
      </c>
      <c r="I41" s="76">
        <f>SUM($G41*H41)</f>
        <v>0</v>
      </c>
      <c r="J41" s="26"/>
      <c r="K41" s="85"/>
      <c r="L41" s="26"/>
      <c r="M41" s="76">
        <f aca="true" t="shared" si="6" ref="M41:M46">+I41</f>
        <v>0</v>
      </c>
    </row>
    <row r="42" spans="1:13" ht="13.5" thickBot="1">
      <c r="A42" s="70" t="s">
        <v>13</v>
      </c>
      <c r="B42" s="26"/>
      <c r="C42" s="24"/>
      <c r="D42" s="55"/>
      <c r="E42" s="25"/>
      <c r="F42" s="25"/>
      <c r="G42" s="6">
        <v>0</v>
      </c>
      <c r="H42" s="7">
        <v>0</v>
      </c>
      <c r="I42" s="77">
        <f>SUM($G42*H42)</f>
        <v>0</v>
      </c>
      <c r="J42" s="26"/>
      <c r="K42" s="85"/>
      <c r="L42" s="26"/>
      <c r="M42" s="77">
        <f t="shared" si="6"/>
        <v>0</v>
      </c>
    </row>
    <row r="43" spans="1:13" ht="13.5" thickTop="1">
      <c r="A43" s="69" t="s">
        <v>4</v>
      </c>
      <c r="B43" s="26"/>
      <c r="C43" s="24"/>
      <c r="D43" s="55"/>
      <c r="E43" s="25"/>
      <c r="F43" s="25"/>
      <c r="G43" s="26"/>
      <c r="H43" s="26"/>
      <c r="I43" s="78">
        <f>SUM(I39+I41+I42)</f>
        <v>0</v>
      </c>
      <c r="J43" s="26"/>
      <c r="K43" s="85"/>
      <c r="L43" s="26"/>
      <c r="M43" s="78">
        <f t="shared" si="6"/>
        <v>0</v>
      </c>
    </row>
    <row r="44" spans="1:13" ht="12.75">
      <c r="A44" s="26" t="s">
        <v>5</v>
      </c>
      <c r="B44" s="26"/>
      <c r="C44" s="24"/>
      <c r="D44" s="55"/>
      <c r="E44" s="25"/>
      <c r="F44" s="25"/>
      <c r="G44" s="6">
        <v>0</v>
      </c>
      <c r="H44" s="7">
        <v>0</v>
      </c>
      <c r="I44" s="76">
        <f>SUM($G44*H44)</f>
        <v>0</v>
      </c>
      <c r="J44" s="26"/>
      <c r="K44" s="85"/>
      <c r="L44" s="26"/>
      <c r="M44" s="76">
        <f t="shared" si="6"/>
        <v>0</v>
      </c>
    </row>
    <row r="45" spans="1:13" ht="13.5" thickBot="1">
      <c r="A45" s="26" t="s">
        <v>61</v>
      </c>
      <c r="B45" s="26"/>
      <c r="C45" s="24"/>
      <c r="D45" s="55"/>
      <c r="E45" s="25"/>
      <c r="F45" s="25"/>
      <c r="G45" s="6">
        <v>0</v>
      </c>
      <c r="H45" s="7">
        <v>0</v>
      </c>
      <c r="I45" s="77">
        <f>$G45*H45</f>
        <v>0</v>
      </c>
      <c r="J45" s="26"/>
      <c r="K45" s="85"/>
      <c r="L45" s="26"/>
      <c r="M45" s="77">
        <f t="shared" si="6"/>
        <v>0</v>
      </c>
    </row>
    <row r="46" spans="1:13" ht="13.5" thickTop="1">
      <c r="A46" s="26" t="s">
        <v>4</v>
      </c>
      <c r="B46" s="26"/>
      <c r="C46" s="24"/>
      <c r="D46" s="55"/>
      <c r="E46" s="25"/>
      <c r="F46" s="25"/>
      <c r="G46" s="34"/>
      <c r="H46" s="26"/>
      <c r="I46" s="78">
        <f>SUM(I43+I44+I45)</f>
        <v>0</v>
      </c>
      <c r="J46" s="26"/>
      <c r="K46" s="85"/>
      <c r="L46" s="26"/>
      <c r="M46" s="78">
        <f t="shared" si="6"/>
        <v>0</v>
      </c>
    </row>
    <row r="47" spans="1:13" ht="12.75">
      <c r="A47" s="26" t="s">
        <v>63</v>
      </c>
      <c r="B47" s="26"/>
      <c r="C47" s="24"/>
      <c r="D47" s="55"/>
      <c r="E47" s="25"/>
      <c r="F47" s="25"/>
      <c r="G47" s="26"/>
      <c r="H47" s="26"/>
      <c r="I47" s="75"/>
      <c r="J47" s="26"/>
      <c r="K47" s="85"/>
      <c r="L47" s="27"/>
      <c r="M47" s="66">
        <f>M39+M41+M42+M44+M45</f>
        <v>0</v>
      </c>
    </row>
    <row r="48" spans="1:13" ht="12.75" hidden="1">
      <c r="A48" s="108" t="s">
        <v>14</v>
      </c>
      <c r="B48" s="108"/>
      <c r="C48" s="109"/>
      <c r="D48" s="110"/>
      <c r="E48" s="111"/>
      <c r="F48" s="111"/>
      <c r="G48" s="112"/>
      <c r="H48" s="112"/>
      <c r="I48" s="113"/>
      <c r="J48" s="112"/>
      <c r="K48" s="114"/>
      <c r="L48" s="115"/>
      <c r="M48" s="115"/>
    </row>
    <row r="49" spans="1:13" ht="13.5" hidden="1" thickBot="1">
      <c r="A49" s="46" t="s">
        <v>30</v>
      </c>
      <c r="B49" s="18"/>
      <c r="C49" s="60"/>
      <c r="D49" s="61"/>
      <c r="E49" s="62"/>
      <c r="F49" s="62"/>
      <c r="G49" s="39" t="s">
        <v>7</v>
      </c>
      <c r="H49" s="20" t="s">
        <v>7</v>
      </c>
      <c r="I49" s="80" t="s">
        <v>54</v>
      </c>
      <c r="J49" s="26"/>
      <c r="K49" s="89" t="s">
        <v>7</v>
      </c>
      <c r="L49" s="38" t="s">
        <v>7</v>
      </c>
      <c r="M49" s="38"/>
    </row>
    <row r="50" spans="1:13" ht="12.75" hidden="1">
      <c r="A50" s="45" t="str">
        <f>+$A$5</f>
        <v>Program Manager, Senior, (Contractor Facility PAX offsite)(Key) </v>
      </c>
      <c r="B50" s="18"/>
      <c r="C50" s="15"/>
      <c r="D50" s="61">
        <v>1</v>
      </c>
      <c r="E50" s="14"/>
      <c r="F50" s="14"/>
      <c r="G50" s="7">
        <v>0</v>
      </c>
      <c r="H50" s="4">
        <v>0</v>
      </c>
      <c r="I50" s="76">
        <f aca="true" t="shared" si="7" ref="I50:I89">SUM($G50*H50)</f>
        <v>0</v>
      </c>
      <c r="J50" s="26"/>
      <c r="K50" s="87">
        <f aca="true" t="shared" si="8" ref="K50:K89">+H50</f>
        <v>0</v>
      </c>
      <c r="L50" s="48"/>
      <c r="M50" s="16">
        <f aca="true" t="shared" si="9" ref="M50:M89">+I50</f>
        <v>0</v>
      </c>
    </row>
    <row r="51" spans="1:13" ht="12.75" hidden="1">
      <c r="A51" s="20" t="str">
        <f>+$A$6</f>
        <v>Engineer/Scientist, Senior, (PAX onsite)</v>
      </c>
      <c r="B51" s="18"/>
      <c r="C51" s="10"/>
      <c r="D51" s="63">
        <v>1</v>
      </c>
      <c r="E51" s="14"/>
      <c r="F51" s="14"/>
      <c r="G51" s="7">
        <v>0</v>
      </c>
      <c r="H51" s="4">
        <v>0</v>
      </c>
      <c r="I51" s="76">
        <f t="shared" si="7"/>
        <v>0</v>
      </c>
      <c r="J51" s="26"/>
      <c r="K51" s="87">
        <f t="shared" si="8"/>
        <v>0</v>
      </c>
      <c r="L51" s="48"/>
      <c r="M51" s="16">
        <f t="shared" si="9"/>
        <v>0</v>
      </c>
    </row>
    <row r="52" spans="1:13" ht="12.75" hidden="1">
      <c r="A52" s="20" t="str">
        <f>+$A$7</f>
        <v>Engineer/Scientist, Senior,  (Contractor Facility PAX offsite)</v>
      </c>
      <c r="B52" s="18"/>
      <c r="C52" s="10"/>
      <c r="D52" s="63">
        <v>1</v>
      </c>
      <c r="E52" s="14"/>
      <c r="F52" s="14"/>
      <c r="G52" s="7">
        <v>0</v>
      </c>
      <c r="H52" s="4">
        <v>0</v>
      </c>
      <c r="I52" s="76">
        <f t="shared" si="7"/>
        <v>0</v>
      </c>
      <c r="J52" s="26"/>
      <c r="K52" s="87">
        <f t="shared" si="8"/>
        <v>0</v>
      </c>
      <c r="L52" s="48"/>
      <c r="M52" s="16">
        <f t="shared" si="9"/>
        <v>0</v>
      </c>
    </row>
    <row r="53" spans="1:13" ht="12.75" hidden="1">
      <c r="A53" s="45" t="str">
        <f>+$A$8</f>
        <v>Engineer/Scientist, Journey Level, (PAX onsite)</v>
      </c>
      <c r="B53" s="18"/>
      <c r="C53" s="10"/>
      <c r="D53" s="63">
        <v>1</v>
      </c>
      <c r="E53" s="14"/>
      <c r="F53" s="14"/>
      <c r="G53" s="7">
        <v>0</v>
      </c>
      <c r="H53" s="4">
        <v>0</v>
      </c>
      <c r="I53" s="76">
        <f t="shared" si="7"/>
        <v>0</v>
      </c>
      <c r="J53" s="26"/>
      <c r="K53" s="87">
        <f t="shared" si="8"/>
        <v>0</v>
      </c>
      <c r="L53" s="48"/>
      <c r="M53" s="16">
        <f t="shared" si="9"/>
        <v>0</v>
      </c>
    </row>
    <row r="54" spans="1:13" ht="12.75" hidden="1">
      <c r="A54" s="20" t="str">
        <f>+$A$9</f>
        <v>Engineer/Scientist, Journey Level, (Contractor Facility PAX offsite)</v>
      </c>
      <c r="B54" s="18"/>
      <c r="C54" s="10"/>
      <c r="D54" s="63">
        <v>1</v>
      </c>
      <c r="E54" s="14"/>
      <c r="F54" s="14"/>
      <c r="G54" s="7">
        <v>0</v>
      </c>
      <c r="H54" s="4">
        <v>0</v>
      </c>
      <c r="I54" s="76">
        <f t="shared" si="7"/>
        <v>0</v>
      </c>
      <c r="J54" s="26"/>
      <c r="K54" s="87">
        <f t="shared" si="8"/>
        <v>0</v>
      </c>
      <c r="L54" s="48"/>
      <c r="M54" s="16">
        <f t="shared" si="9"/>
        <v>0</v>
      </c>
    </row>
    <row r="55" spans="1:13" ht="12.75" hidden="1">
      <c r="A55" s="20" t="str">
        <f>+$A$10</f>
        <v>Engineer/Scientist, Junior, (PAX onsite)</v>
      </c>
      <c r="B55" s="18"/>
      <c r="C55" s="10"/>
      <c r="D55" s="63">
        <v>1</v>
      </c>
      <c r="E55" s="14"/>
      <c r="F55" s="14"/>
      <c r="G55" s="7">
        <v>0</v>
      </c>
      <c r="H55" s="4">
        <v>0</v>
      </c>
      <c r="I55" s="76">
        <f t="shared" si="7"/>
        <v>0</v>
      </c>
      <c r="J55" s="26"/>
      <c r="K55" s="87">
        <f t="shared" si="8"/>
        <v>0</v>
      </c>
      <c r="L55" s="48"/>
      <c r="M55" s="16">
        <f t="shared" si="9"/>
        <v>0</v>
      </c>
    </row>
    <row r="56" spans="1:13" ht="12.75" hidden="1">
      <c r="A56" s="20" t="str">
        <f>+$A$17</f>
        <v>Operations Research Analyst, Senior, (Contractor Facility PAX offsite)(Key) </v>
      </c>
      <c r="B56" s="18"/>
      <c r="C56" s="10"/>
      <c r="D56" s="63">
        <v>1</v>
      </c>
      <c r="E56" s="14"/>
      <c r="F56" s="14"/>
      <c r="G56" s="7">
        <v>0</v>
      </c>
      <c r="H56" s="4">
        <v>0</v>
      </c>
      <c r="I56" s="76">
        <f t="shared" si="7"/>
        <v>0</v>
      </c>
      <c r="J56" s="26"/>
      <c r="K56" s="87">
        <f t="shared" si="8"/>
        <v>0</v>
      </c>
      <c r="L56" s="48"/>
      <c r="M56" s="16">
        <f t="shared" si="9"/>
        <v>0</v>
      </c>
    </row>
    <row r="57" spans="1:13" ht="12.75" hidden="1">
      <c r="A57" s="45" t="str">
        <f>+$A$18</f>
        <v>Operations Research Analyst, Journey Level, (PAX onsite)</v>
      </c>
      <c r="B57" s="18"/>
      <c r="C57" s="10"/>
      <c r="D57" s="63">
        <v>1</v>
      </c>
      <c r="E57" s="14"/>
      <c r="F57" s="14"/>
      <c r="G57" s="7">
        <v>0</v>
      </c>
      <c r="H57" s="4">
        <v>0</v>
      </c>
      <c r="I57" s="76">
        <f t="shared" si="7"/>
        <v>0</v>
      </c>
      <c r="J57" s="26"/>
      <c r="K57" s="87">
        <f t="shared" si="8"/>
        <v>0</v>
      </c>
      <c r="L57" s="48"/>
      <c r="M57" s="16">
        <f t="shared" si="9"/>
        <v>0</v>
      </c>
    </row>
    <row r="58" spans="1:13" ht="12.75" hidden="1">
      <c r="A58" s="45" t="str">
        <f>+$A$19</f>
        <v>Operations Research Analyst, Journey Level, )Contractor Facility PAX offsite)</v>
      </c>
      <c r="B58" s="18"/>
      <c r="C58" s="10"/>
      <c r="D58" s="63">
        <v>1</v>
      </c>
      <c r="E58" s="14"/>
      <c r="F58" s="14"/>
      <c r="G58" s="7">
        <v>0</v>
      </c>
      <c r="H58" s="4">
        <v>0</v>
      </c>
      <c r="I58" s="76">
        <f t="shared" si="7"/>
        <v>0</v>
      </c>
      <c r="J58" s="26"/>
      <c r="K58" s="87">
        <f t="shared" si="8"/>
        <v>0</v>
      </c>
      <c r="L58" s="48"/>
      <c r="M58" s="16">
        <f t="shared" si="9"/>
        <v>0</v>
      </c>
    </row>
    <row r="59" spans="1:13" ht="12.75" hidden="1">
      <c r="A59" s="45" t="str">
        <f>+$A$20</f>
        <v>Engineering Technician, Senior, (PAX onsite)</v>
      </c>
      <c r="B59" s="18"/>
      <c r="C59" s="10"/>
      <c r="D59" s="63">
        <v>1</v>
      </c>
      <c r="E59" s="14"/>
      <c r="F59" s="14"/>
      <c r="G59" s="7">
        <v>0</v>
      </c>
      <c r="H59" s="4">
        <v>0</v>
      </c>
      <c r="I59" s="76">
        <f t="shared" si="7"/>
        <v>0</v>
      </c>
      <c r="J59" s="26"/>
      <c r="K59" s="87">
        <f t="shared" si="8"/>
        <v>0</v>
      </c>
      <c r="L59" s="48"/>
      <c r="M59" s="16">
        <f t="shared" si="9"/>
        <v>0</v>
      </c>
    </row>
    <row r="60" spans="1:13" ht="12.75" hidden="1">
      <c r="A60" s="45" t="str">
        <f>+$A$21</f>
        <v>Engineering Technician, Senior, (Contractor Facility PAX offsite)</v>
      </c>
      <c r="B60" s="18"/>
      <c r="C60" s="10"/>
      <c r="D60" s="63">
        <v>1</v>
      </c>
      <c r="E60" s="14"/>
      <c r="F60" s="14"/>
      <c r="G60" s="7">
        <v>0</v>
      </c>
      <c r="H60" s="4">
        <v>0</v>
      </c>
      <c r="I60" s="76">
        <f t="shared" si="7"/>
        <v>0</v>
      </c>
      <c r="J60" s="26"/>
      <c r="K60" s="87">
        <f t="shared" si="8"/>
        <v>0</v>
      </c>
      <c r="L60" s="48"/>
      <c r="M60" s="16">
        <f t="shared" si="9"/>
        <v>0</v>
      </c>
    </row>
    <row r="61" spans="1:13" ht="12.75" hidden="1">
      <c r="A61" s="45" t="str">
        <f>+$A$22</f>
        <v>Engineering Technician, Journey Level, (PAX onsite)</v>
      </c>
      <c r="B61" s="18"/>
      <c r="C61" s="10"/>
      <c r="D61" s="63">
        <v>1</v>
      </c>
      <c r="E61" s="14"/>
      <c r="F61" s="14"/>
      <c r="G61" s="7">
        <v>0</v>
      </c>
      <c r="H61" s="4">
        <v>0</v>
      </c>
      <c r="I61" s="76">
        <f t="shared" si="7"/>
        <v>0</v>
      </c>
      <c r="J61" s="26"/>
      <c r="K61" s="87">
        <f t="shared" si="8"/>
        <v>0</v>
      </c>
      <c r="L61" s="48"/>
      <c r="M61" s="16">
        <f t="shared" si="9"/>
        <v>0</v>
      </c>
    </row>
    <row r="62" spans="1:13" ht="12.75" hidden="1">
      <c r="A62" s="45" t="str">
        <f>+$A$23</f>
        <v>Engineering Technician, Journey Level, (Contractor Facility PAX offsite)</v>
      </c>
      <c r="B62" s="18"/>
      <c r="C62" s="10"/>
      <c r="D62" s="63">
        <v>1</v>
      </c>
      <c r="E62" s="14"/>
      <c r="F62" s="14"/>
      <c r="G62" s="7">
        <v>0</v>
      </c>
      <c r="H62" s="4">
        <v>0</v>
      </c>
      <c r="I62" s="76">
        <f t="shared" si="7"/>
        <v>0</v>
      </c>
      <c r="J62" s="26"/>
      <c r="K62" s="87">
        <f t="shared" si="8"/>
        <v>0</v>
      </c>
      <c r="L62" s="48"/>
      <c r="M62" s="16">
        <f t="shared" si="9"/>
        <v>0</v>
      </c>
    </row>
    <row r="63" spans="1:13" ht="12.75" hidden="1">
      <c r="A63" s="45" t="str">
        <f>+$A$24</f>
        <v>Systems Analyst, Senior, (PAX onsite)</v>
      </c>
      <c r="B63" s="18"/>
      <c r="C63" s="10"/>
      <c r="D63" s="63">
        <v>1</v>
      </c>
      <c r="E63" s="14"/>
      <c r="F63" s="14"/>
      <c r="G63" s="7">
        <v>0</v>
      </c>
      <c r="H63" s="4">
        <v>0</v>
      </c>
      <c r="I63" s="76">
        <f t="shared" si="7"/>
        <v>0</v>
      </c>
      <c r="J63" s="26"/>
      <c r="K63" s="87">
        <f t="shared" si="8"/>
        <v>0</v>
      </c>
      <c r="L63" s="48"/>
      <c r="M63" s="16">
        <f t="shared" si="9"/>
        <v>0</v>
      </c>
    </row>
    <row r="64" spans="1:13" ht="12.75" hidden="1">
      <c r="A64" s="45" t="str">
        <f>+$A$25</f>
        <v>Systems Analyst, Journey Level, (PAX onsite)</v>
      </c>
      <c r="B64" s="4"/>
      <c r="C64" s="10"/>
      <c r="D64" s="63">
        <v>1</v>
      </c>
      <c r="E64" s="14"/>
      <c r="F64" s="14"/>
      <c r="G64" s="7">
        <v>0</v>
      </c>
      <c r="H64" s="4">
        <v>0</v>
      </c>
      <c r="I64" s="76">
        <f t="shared" si="7"/>
        <v>0</v>
      </c>
      <c r="J64" s="26"/>
      <c r="K64" s="87">
        <f t="shared" si="8"/>
        <v>0</v>
      </c>
      <c r="L64" s="48"/>
      <c r="M64" s="16">
        <f t="shared" si="9"/>
        <v>0</v>
      </c>
    </row>
    <row r="65" spans="1:13" ht="12.75" hidden="1">
      <c r="A65" s="45" t="str">
        <f>+$A$26</f>
        <v>Program Analyst, Senior, (PAX onsite)</v>
      </c>
      <c r="B65" s="4"/>
      <c r="C65" s="10"/>
      <c r="D65" s="63">
        <v>1</v>
      </c>
      <c r="E65" s="14"/>
      <c r="F65" s="14"/>
      <c r="G65" s="7">
        <v>0</v>
      </c>
      <c r="H65" s="4">
        <v>0</v>
      </c>
      <c r="I65" s="76">
        <f t="shared" si="7"/>
        <v>0</v>
      </c>
      <c r="J65" s="26"/>
      <c r="K65" s="87">
        <f t="shared" si="8"/>
        <v>0</v>
      </c>
      <c r="L65" s="48"/>
      <c r="M65" s="16">
        <f t="shared" si="9"/>
        <v>0</v>
      </c>
    </row>
    <row r="66" spans="1:13" ht="12.75" hidden="1">
      <c r="A66" s="45" t="str">
        <f>+$A$27</f>
        <v>Program Analyst, Journey Level, (PAX onsite)</v>
      </c>
      <c r="B66" s="4"/>
      <c r="C66" s="10"/>
      <c r="D66" s="63">
        <v>1</v>
      </c>
      <c r="E66" s="14"/>
      <c r="F66" s="14"/>
      <c r="G66" s="7">
        <v>0</v>
      </c>
      <c r="H66" s="4">
        <v>0</v>
      </c>
      <c r="I66" s="76">
        <f t="shared" si="7"/>
        <v>0</v>
      </c>
      <c r="J66" s="26"/>
      <c r="K66" s="87">
        <f t="shared" si="8"/>
        <v>0</v>
      </c>
      <c r="L66" s="48"/>
      <c r="M66" s="16">
        <f t="shared" si="9"/>
        <v>0</v>
      </c>
    </row>
    <row r="67" spans="1:13" ht="12.75" hidden="1">
      <c r="A67" s="45" t="str">
        <f>+$A$28</f>
        <v>Program Analyst, Journey Level Contractor Facility, (PAX offsite)</v>
      </c>
      <c r="B67" s="4"/>
      <c r="C67" s="10"/>
      <c r="D67" s="63">
        <v>1</v>
      </c>
      <c r="E67" s="14"/>
      <c r="F67" s="14"/>
      <c r="G67" s="7">
        <v>0</v>
      </c>
      <c r="H67" s="4">
        <v>0</v>
      </c>
      <c r="I67" s="76">
        <f t="shared" si="7"/>
        <v>0</v>
      </c>
      <c r="J67" s="26"/>
      <c r="K67" s="87">
        <f t="shared" si="8"/>
        <v>0</v>
      </c>
      <c r="L67" s="48"/>
      <c r="M67" s="16">
        <f t="shared" si="9"/>
        <v>0</v>
      </c>
    </row>
    <row r="68" spans="1:13" ht="12.75" hidden="1">
      <c r="A68" s="45" t="str">
        <f>+$A$29</f>
        <v>Configuration Management Analyst, (PAX onsite)</v>
      </c>
      <c r="B68" s="4"/>
      <c r="C68" s="10"/>
      <c r="D68" s="63">
        <v>1</v>
      </c>
      <c r="E68" s="14"/>
      <c r="F68" s="14"/>
      <c r="G68" s="7">
        <v>0</v>
      </c>
      <c r="H68" s="4">
        <v>0</v>
      </c>
      <c r="I68" s="76">
        <f t="shared" si="7"/>
        <v>0</v>
      </c>
      <c r="J68" s="26"/>
      <c r="K68" s="87">
        <f t="shared" si="8"/>
        <v>0</v>
      </c>
      <c r="L68" s="48"/>
      <c r="M68" s="16">
        <f t="shared" si="9"/>
        <v>0</v>
      </c>
    </row>
    <row r="69" spans="1:13" ht="12.75" hidden="1">
      <c r="A69" s="45" t="str">
        <f>+$A$30</f>
        <v>Configuration Management Analyst, (Contractor Facility PAX offsite)</v>
      </c>
      <c r="B69" s="4"/>
      <c r="C69" s="10"/>
      <c r="D69" s="63">
        <v>1</v>
      </c>
      <c r="E69" s="14"/>
      <c r="F69" s="14"/>
      <c r="G69" s="7">
        <v>0</v>
      </c>
      <c r="H69" s="4">
        <v>0</v>
      </c>
      <c r="I69" s="76">
        <f t="shared" si="7"/>
        <v>0</v>
      </c>
      <c r="J69" s="26"/>
      <c r="K69" s="87">
        <f t="shared" si="8"/>
        <v>0</v>
      </c>
      <c r="L69" s="48"/>
      <c r="M69" s="16">
        <f t="shared" si="9"/>
        <v>0</v>
      </c>
    </row>
    <row r="70" spans="1:13" ht="12.75" hidden="1">
      <c r="A70" s="45" t="str">
        <f>+$A$31</f>
        <v>Computer Systems Analyst I, (Contractor Facility PAX offsite)</v>
      </c>
      <c r="B70" s="4"/>
      <c r="C70" s="10"/>
      <c r="D70" s="63">
        <v>1</v>
      </c>
      <c r="E70" s="14"/>
      <c r="F70" s="14"/>
      <c r="G70" s="7">
        <v>0</v>
      </c>
      <c r="H70" s="4">
        <v>0</v>
      </c>
      <c r="I70" s="76">
        <f t="shared" si="7"/>
        <v>0</v>
      </c>
      <c r="J70" s="26"/>
      <c r="K70" s="87">
        <f t="shared" si="8"/>
        <v>0</v>
      </c>
      <c r="L70" s="48"/>
      <c r="M70" s="16">
        <f t="shared" si="9"/>
        <v>0</v>
      </c>
    </row>
    <row r="71" spans="1:13" ht="12.75" hidden="1">
      <c r="A71" s="45" t="str">
        <f>+$A$32</f>
        <v>Data Entry Operator II, (Contractor Facility PAX offsite)</v>
      </c>
      <c r="B71" s="4"/>
      <c r="C71" s="10"/>
      <c r="D71" s="63">
        <v>1</v>
      </c>
      <c r="E71" s="14"/>
      <c r="F71" s="14"/>
      <c r="G71" s="7">
        <v>0</v>
      </c>
      <c r="H71" s="4">
        <v>0</v>
      </c>
      <c r="I71" s="76">
        <f t="shared" si="7"/>
        <v>0</v>
      </c>
      <c r="J71" s="26"/>
      <c r="K71" s="87">
        <f t="shared" si="8"/>
        <v>0</v>
      </c>
      <c r="L71" s="48"/>
      <c r="M71" s="16">
        <f t="shared" si="9"/>
        <v>0</v>
      </c>
    </row>
    <row r="72" spans="1:13" ht="12.75" hidden="1">
      <c r="A72" s="45" t="str">
        <f>+$A$33</f>
        <v>not comparable</v>
      </c>
      <c r="B72" s="4"/>
      <c r="C72" s="15"/>
      <c r="D72" s="61">
        <v>1</v>
      </c>
      <c r="E72" s="14"/>
      <c r="F72" s="14"/>
      <c r="G72" s="7">
        <v>0</v>
      </c>
      <c r="H72" s="4">
        <v>0</v>
      </c>
      <c r="I72" s="76">
        <f t="shared" si="7"/>
        <v>0</v>
      </c>
      <c r="J72" s="26"/>
      <c r="K72" s="87">
        <f t="shared" si="8"/>
        <v>0</v>
      </c>
      <c r="L72" s="48"/>
      <c r="M72" s="16">
        <f t="shared" si="9"/>
        <v>0</v>
      </c>
    </row>
    <row r="73" spans="1:13" ht="12.75" hidden="1">
      <c r="A73" s="45" t="str">
        <f>+$A$34</f>
        <v>not comparable</v>
      </c>
      <c r="B73" s="4"/>
      <c r="C73" s="10"/>
      <c r="D73" s="63">
        <v>1</v>
      </c>
      <c r="E73" s="14"/>
      <c r="F73" s="14"/>
      <c r="G73" s="7">
        <v>0</v>
      </c>
      <c r="H73" s="4">
        <v>0</v>
      </c>
      <c r="I73" s="76">
        <f t="shared" si="7"/>
        <v>0</v>
      </c>
      <c r="J73" s="26"/>
      <c r="K73" s="87">
        <f t="shared" si="8"/>
        <v>0</v>
      </c>
      <c r="L73" s="48"/>
      <c r="M73" s="16">
        <f t="shared" si="9"/>
        <v>0</v>
      </c>
    </row>
    <row r="74" spans="1:13" ht="12.75" hidden="1">
      <c r="A74" s="45" t="e">
        <f>+#REF!</f>
        <v>#REF!</v>
      </c>
      <c r="B74" s="4"/>
      <c r="C74" s="10"/>
      <c r="D74" s="63">
        <v>1</v>
      </c>
      <c r="E74" s="14"/>
      <c r="F74" s="14"/>
      <c r="G74" s="7">
        <v>0</v>
      </c>
      <c r="H74" s="4">
        <v>0</v>
      </c>
      <c r="I74" s="76">
        <f t="shared" si="7"/>
        <v>0</v>
      </c>
      <c r="J74" s="26"/>
      <c r="K74" s="87">
        <f t="shared" si="8"/>
        <v>0</v>
      </c>
      <c r="L74" s="48"/>
      <c r="M74" s="16">
        <f t="shared" si="9"/>
        <v>0</v>
      </c>
    </row>
    <row r="75" spans="1:13" ht="12.75" hidden="1">
      <c r="A75" s="45" t="e">
        <f>+#REF!</f>
        <v>#REF!</v>
      </c>
      <c r="B75" s="4"/>
      <c r="C75" s="10"/>
      <c r="D75" s="63">
        <v>1</v>
      </c>
      <c r="E75" s="14"/>
      <c r="F75" s="14"/>
      <c r="G75" s="7">
        <v>0</v>
      </c>
      <c r="H75" s="4">
        <v>0</v>
      </c>
      <c r="I75" s="76">
        <f t="shared" si="7"/>
        <v>0</v>
      </c>
      <c r="J75" s="26"/>
      <c r="K75" s="87">
        <f t="shared" si="8"/>
        <v>0</v>
      </c>
      <c r="L75" s="48"/>
      <c r="M75" s="16">
        <f t="shared" si="9"/>
        <v>0</v>
      </c>
    </row>
    <row r="76" spans="1:13" ht="12.75" hidden="1">
      <c r="A76" s="45" t="str">
        <f>+$A$35</f>
        <v>not comparable</v>
      </c>
      <c r="B76" s="4"/>
      <c r="C76" s="10"/>
      <c r="D76" s="63">
        <v>1</v>
      </c>
      <c r="E76" s="14"/>
      <c r="F76" s="14"/>
      <c r="G76" s="7">
        <v>0</v>
      </c>
      <c r="H76" s="4">
        <v>0</v>
      </c>
      <c r="I76" s="76">
        <f t="shared" si="7"/>
        <v>0</v>
      </c>
      <c r="J76" s="26"/>
      <c r="K76" s="87">
        <f t="shared" si="8"/>
        <v>0</v>
      </c>
      <c r="L76" s="48"/>
      <c r="M76" s="16">
        <f t="shared" si="9"/>
        <v>0</v>
      </c>
    </row>
    <row r="77" spans="1:13" ht="12.75" hidden="1">
      <c r="A77" s="45" t="s">
        <v>75</v>
      </c>
      <c r="B77" s="4"/>
      <c r="C77" s="10"/>
      <c r="D77" s="63">
        <v>1</v>
      </c>
      <c r="E77" s="14"/>
      <c r="F77" s="14"/>
      <c r="G77" s="7">
        <v>0</v>
      </c>
      <c r="H77" s="4">
        <v>0</v>
      </c>
      <c r="I77" s="76">
        <f t="shared" si="7"/>
        <v>0</v>
      </c>
      <c r="J77" s="26"/>
      <c r="K77" s="87">
        <f t="shared" si="8"/>
        <v>0</v>
      </c>
      <c r="L77" s="48"/>
      <c r="M77" s="16">
        <f t="shared" si="9"/>
        <v>0</v>
      </c>
    </row>
    <row r="78" spans="1:13" ht="12.75" hidden="1">
      <c r="A78" s="45" t="s">
        <v>75</v>
      </c>
      <c r="B78" s="4"/>
      <c r="C78" s="10"/>
      <c r="D78" s="63">
        <v>1</v>
      </c>
      <c r="E78" s="14"/>
      <c r="F78" s="14"/>
      <c r="G78" s="7">
        <v>0</v>
      </c>
      <c r="H78" s="4">
        <v>0</v>
      </c>
      <c r="I78" s="76">
        <f t="shared" si="7"/>
        <v>0</v>
      </c>
      <c r="J78" s="26"/>
      <c r="K78" s="87">
        <f t="shared" si="8"/>
        <v>0</v>
      </c>
      <c r="L78" s="48"/>
      <c r="M78" s="16">
        <f t="shared" si="9"/>
        <v>0</v>
      </c>
    </row>
    <row r="79" spans="1:13" ht="12.75" hidden="1">
      <c r="A79" s="45" t="s">
        <v>75</v>
      </c>
      <c r="B79" s="4"/>
      <c r="C79" s="10"/>
      <c r="D79" s="63">
        <v>1</v>
      </c>
      <c r="E79" s="14"/>
      <c r="F79" s="14"/>
      <c r="G79" s="7">
        <v>0</v>
      </c>
      <c r="H79" s="4">
        <v>0</v>
      </c>
      <c r="I79" s="76">
        <f t="shared" si="7"/>
        <v>0</v>
      </c>
      <c r="J79" s="26"/>
      <c r="K79" s="87">
        <f t="shared" si="8"/>
        <v>0</v>
      </c>
      <c r="L79" s="48"/>
      <c r="M79" s="16">
        <f t="shared" si="9"/>
        <v>0</v>
      </c>
    </row>
    <row r="80" spans="1:13" ht="12.75" hidden="1">
      <c r="A80" s="45" t="s">
        <v>75</v>
      </c>
      <c r="B80" s="4"/>
      <c r="C80" s="10"/>
      <c r="D80" s="63">
        <v>1</v>
      </c>
      <c r="E80" s="14"/>
      <c r="F80" s="14"/>
      <c r="G80" s="7">
        <v>0</v>
      </c>
      <c r="H80" s="4">
        <v>0</v>
      </c>
      <c r="I80" s="76">
        <f t="shared" si="7"/>
        <v>0</v>
      </c>
      <c r="J80" s="26"/>
      <c r="K80" s="87">
        <f t="shared" si="8"/>
        <v>0</v>
      </c>
      <c r="L80" s="48"/>
      <c r="M80" s="16">
        <f t="shared" si="9"/>
        <v>0</v>
      </c>
    </row>
    <row r="81" spans="1:13" ht="12.75" hidden="1">
      <c r="A81" s="45" t="s">
        <v>75</v>
      </c>
      <c r="B81" s="4"/>
      <c r="C81" s="10"/>
      <c r="D81" s="63">
        <v>1</v>
      </c>
      <c r="E81" s="14"/>
      <c r="F81" s="14"/>
      <c r="G81" s="7">
        <v>0</v>
      </c>
      <c r="H81" s="4">
        <v>0</v>
      </c>
      <c r="I81" s="76">
        <f t="shared" si="7"/>
        <v>0</v>
      </c>
      <c r="J81" s="26"/>
      <c r="K81" s="87">
        <f t="shared" si="8"/>
        <v>0</v>
      </c>
      <c r="L81" s="48"/>
      <c r="M81" s="16">
        <f t="shared" si="9"/>
        <v>0</v>
      </c>
    </row>
    <row r="82" spans="1:13" ht="12.75" hidden="1">
      <c r="A82" s="45" t="s">
        <v>75</v>
      </c>
      <c r="B82" s="4"/>
      <c r="C82" s="10"/>
      <c r="D82" s="63">
        <v>1</v>
      </c>
      <c r="E82" s="14"/>
      <c r="F82" s="14"/>
      <c r="G82" s="7">
        <v>0</v>
      </c>
      <c r="H82" s="4">
        <v>0</v>
      </c>
      <c r="I82" s="76">
        <f t="shared" si="7"/>
        <v>0</v>
      </c>
      <c r="J82" s="26"/>
      <c r="K82" s="87">
        <f t="shared" si="8"/>
        <v>0</v>
      </c>
      <c r="L82" s="48"/>
      <c r="M82" s="16">
        <f t="shared" si="9"/>
        <v>0</v>
      </c>
    </row>
    <row r="83" spans="1:13" ht="12.75" hidden="1">
      <c r="A83" s="45" t="s">
        <v>75</v>
      </c>
      <c r="B83" s="4"/>
      <c r="C83" s="10"/>
      <c r="D83" s="63">
        <v>1</v>
      </c>
      <c r="E83" s="14"/>
      <c r="F83" s="14"/>
      <c r="G83" s="7">
        <v>0</v>
      </c>
      <c r="H83" s="4">
        <v>0</v>
      </c>
      <c r="I83" s="76">
        <f t="shared" si="7"/>
        <v>0</v>
      </c>
      <c r="J83" s="26"/>
      <c r="K83" s="87">
        <f t="shared" si="8"/>
        <v>0</v>
      </c>
      <c r="L83" s="48"/>
      <c r="M83" s="16">
        <f t="shared" si="9"/>
        <v>0</v>
      </c>
    </row>
    <row r="84" spans="1:13" ht="12.75" hidden="1">
      <c r="A84" s="45" t="s">
        <v>75</v>
      </c>
      <c r="B84" s="4"/>
      <c r="C84" s="10"/>
      <c r="D84" s="63">
        <v>1</v>
      </c>
      <c r="E84" s="14"/>
      <c r="F84" s="14"/>
      <c r="G84" s="7">
        <v>0</v>
      </c>
      <c r="H84" s="4">
        <v>0</v>
      </c>
      <c r="I84" s="76">
        <f t="shared" si="7"/>
        <v>0</v>
      </c>
      <c r="J84" s="26"/>
      <c r="K84" s="87">
        <f t="shared" si="8"/>
        <v>0</v>
      </c>
      <c r="L84" s="48"/>
      <c r="M84" s="16">
        <f t="shared" si="9"/>
        <v>0</v>
      </c>
    </row>
    <row r="85" spans="1:13" ht="12.75" hidden="1">
      <c r="A85" s="45" t="s">
        <v>75</v>
      </c>
      <c r="B85" s="4"/>
      <c r="C85" s="10"/>
      <c r="D85" s="63">
        <v>1</v>
      </c>
      <c r="E85" s="14"/>
      <c r="F85" s="14"/>
      <c r="G85" s="7">
        <v>0</v>
      </c>
      <c r="H85" s="4">
        <v>0</v>
      </c>
      <c r="I85" s="76">
        <f t="shared" si="7"/>
        <v>0</v>
      </c>
      <c r="J85" s="26"/>
      <c r="K85" s="87">
        <f t="shared" si="8"/>
        <v>0</v>
      </c>
      <c r="L85" s="48"/>
      <c r="M85" s="16">
        <f t="shared" si="9"/>
        <v>0</v>
      </c>
    </row>
    <row r="86" spans="1:13" ht="12.75" hidden="1">
      <c r="A86" s="20" t="s">
        <v>46</v>
      </c>
      <c r="B86" s="18"/>
      <c r="C86" s="10"/>
      <c r="D86" s="63">
        <v>1</v>
      </c>
      <c r="E86" s="14"/>
      <c r="F86" s="14"/>
      <c r="G86" s="7">
        <v>0</v>
      </c>
      <c r="H86" s="4">
        <v>0</v>
      </c>
      <c r="I86" s="76">
        <f t="shared" si="7"/>
        <v>0</v>
      </c>
      <c r="J86" s="26"/>
      <c r="K86" s="87">
        <f t="shared" si="8"/>
        <v>0</v>
      </c>
      <c r="L86" s="48"/>
      <c r="M86" s="16">
        <f t="shared" si="9"/>
        <v>0</v>
      </c>
    </row>
    <row r="87" spans="1:13" ht="12.75" hidden="1">
      <c r="A87" s="20" t="s">
        <v>46</v>
      </c>
      <c r="B87" s="18"/>
      <c r="C87" s="10"/>
      <c r="D87" s="63">
        <v>1</v>
      </c>
      <c r="E87" s="14"/>
      <c r="F87" s="14"/>
      <c r="G87" s="7">
        <v>0</v>
      </c>
      <c r="H87" s="4">
        <v>0</v>
      </c>
      <c r="I87" s="76">
        <f t="shared" si="7"/>
        <v>0</v>
      </c>
      <c r="J87" s="26"/>
      <c r="K87" s="87">
        <f t="shared" si="8"/>
        <v>0</v>
      </c>
      <c r="L87" s="48"/>
      <c r="M87" s="16">
        <f t="shared" si="9"/>
        <v>0</v>
      </c>
    </row>
    <row r="88" spans="1:13" ht="12.75" hidden="1">
      <c r="A88" s="20" t="s">
        <v>46</v>
      </c>
      <c r="B88" s="18"/>
      <c r="C88" s="10"/>
      <c r="D88" s="63">
        <v>1</v>
      </c>
      <c r="E88" s="14"/>
      <c r="F88" s="14"/>
      <c r="G88" s="7">
        <v>0</v>
      </c>
      <c r="H88" s="4">
        <v>0</v>
      </c>
      <c r="I88" s="76">
        <f t="shared" si="7"/>
        <v>0</v>
      </c>
      <c r="J88" s="26"/>
      <c r="K88" s="87">
        <f t="shared" si="8"/>
        <v>0</v>
      </c>
      <c r="L88" s="48"/>
      <c r="M88" s="16">
        <f t="shared" si="9"/>
        <v>0</v>
      </c>
    </row>
    <row r="89" spans="1:13" ht="13.5" hidden="1" thickBot="1">
      <c r="A89" s="71" t="s">
        <v>46</v>
      </c>
      <c r="B89" s="18"/>
      <c r="C89" s="10"/>
      <c r="D89" s="63">
        <v>1</v>
      </c>
      <c r="E89" s="14"/>
      <c r="F89" s="14"/>
      <c r="G89" s="7">
        <v>0</v>
      </c>
      <c r="H89" s="4">
        <v>0</v>
      </c>
      <c r="I89" s="77">
        <f t="shared" si="7"/>
        <v>0</v>
      </c>
      <c r="J89" s="26"/>
      <c r="K89" s="87">
        <f t="shared" si="8"/>
        <v>0</v>
      </c>
      <c r="L89" s="48"/>
      <c r="M89" s="16">
        <f t="shared" si="9"/>
        <v>0</v>
      </c>
    </row>
    <row r="90" spans="1:13" ht="12.75" hidden="1">
      <c r="A90" s="45" t="s">
        <v>31</v>
      </c>
      <c r="B90" s="20"/>
      <c r="C90" s="36"/>
      <c r="D90" s="58"/>
      <c r="E90" s="37"/>
      <c r="F90" s="37"/>
      <c r="G90" s="20"/>
      <c r="H90" s="65">
        <f>SUM(H50:H89)</f>
        <v>0</v>
      </c>
      <c r="I90" s="78">
        <f>SUM(I50:I89)</f>
        <v>0</v>
      </c>
      <c r="J90" s="26"/>
      <c r="K90" s="88">
        <f>SUM(K50:K89)</f>
        <v>0</v>
      </c>
      <c r="L90" s="48"/>
      <c r="M90" s="66">
        <f>SUM(M50:M89)</f>
        <v>0</v>
      </c>
    </row>
    <row r="91" spans="1:13" ht="13.5" hidden="1" thickBot="1">
      <c r="A91" s="46" t="s">
        <v>32</v>
      </c>
      <c r="B91" s="18"/>
      <c r="C91" s="60"/>
      <c r="D91" s="61"/>
      <c r="E91" s="62"/>
      <c r="F91" s="62"/>
      <c r="G91" s="39" t="s">
        <v>7</v>
      </c>
      <c r="H91" s="20" t="s">
        <v>7</v>
      </c>
      <c r="I91" s="80" t="s">
        <v>54</v>
      </c>
      <c r="J91" s="26"/>
      <c r="K91" s="89" t="s">
        <v>7</v>
      </c>
      <c r="L91" s="38" t="s">
        <v>7</v>
      </c>
      <c r="M91" s="38"/>
    </row>
    <row r="92" spans="1:13" ht="12.75" hidden="1">
      <c r="A92" s="45" t="str">
        <f>+$A$5</f>
        <v>Program Manager, Senior, (Contractor Facility PAX offsite)(Key) </v>
      </c>
      <c r="B92" s="18"/>
      <c r="C92" s="15"/>
      <c r="D92" s="61">
        <v>2</v>
      </c>
      <c r="E92" s="14"/>
      <c r="F92" s="14"/>
      <c r="G92" s="7">
        <v>0</v>
      </c>
      <c r="H92" s="4">
        <v>0</v>
      </c>
      <c r="I92" s="76">
        <f>SUM($G92*H92)</f>
        <v>0</v>
      </c>
      <c r="J92" s="26"/>
      <c r="K92" s="87">
        <f aca="true" t="shared" si="10" ref="K92:K131">+H92</f>
        <v>0</v>
      </c>
      <c r="L92" s="48"/>
      <c r="M92" s="16">
        <f aca="true" t="shared" si="11" ref="M92:M131">+I92</f>
        <v>0</v>
      </c>
    </row>
    <row r="93" spans="1:13" ht="12.75" hidden="1">
      <c r="A93" s="20" t="str">
        <f>+$A$6</f>
        <v>Engineer/Scientist, Senior, (PAX onsite)</v>
      </c>
      <c r="B93" s="18"/>
      <c r="C93" s="10"/>
      <c r="D93" s="63">
        <v>2</v>
      </c>
      <c r="E93" s="14"/>
      <c r="F93" s="14"/>
      <c r="G93" s="7">
        <v>0</v>
      </c>
      <c r="H93" s="4">
        <v>0</v>
      </c>
      <c r="I93" s="76">
        <f>SUM($G93*H93)</f>
        <v>0</v>
      </c>
      <c r="J93" s="26"/>
      <c r="K93" s="87">
        <f t="shared" si="10"/>
        <v>0</v>
      </c>
      <c r="L93" s="48"/>
      <c r="M93" s="16">
        <f t="shared" si="11"/>
        <v>0</v>
      </c>
    </row>
    <row r="94" spans="1:13" ht="12.75" hidden="1">
      <c r="A94" s="20" t="str">
        <f>+$A$7</f>
        <v>Engineer/Scientist, Senior,  (Contractor Facility PAX offsite)</v>
      </c>
      <c r="B94" s="18"/>
      <c r="C94" s="10"/>
      <c r="D94" s="63">
        <v>2</v>
      </c>
      <c r="E94" s="14"/>
      <c r="F94" s="14"/>
      <c r="G94" s="7">
        <v>0</v>
      </c>
      <c r="H94" s="4">
        <v>0</v>
      </c>
      <c r="I94" s="76">
        <f aca="true" t="shared" si="12" ref="I94:I131">SUM($G94*H94)</f>
        <v>0</v>
      </c>
      <c r="J94" s="26"/>
      <c r="K94" s="87">
        <f t="shared" si="10"/>
        <v>0</v>
      </c>
      <c r="L94" s="48"/>
      <c r="M94" s="16">
        <f t="shared" si="11"/>
        <v>0</v>
      </c>
    </row>
    <row r="95" spans="1:13" ht="12.75" hidden="1">
      <c r="A95" s="45" t="str">
        <f>+$A$8</f>
        <v>Engineer/Scientist, Journey Level, (PAX onsite)</v>
      </c>
      <c r="B95" s="18"/>
      <c r="C95" s="10"/>
      <c r="D95" s="63">
        <v>2</v>
      </c>
      <c r="E95" s="14"/>
      <c r="F95" s="14"/>
      <c r="G95" s="7">
        <v>0</v>
      </c>
      <c r="H95" s="4">
        <v>0</v>
      </c>
      <c r="I95" s="76">
        <f t="shared" si="12"/>
        <v>0</v>
      </c>
      <c r="J95" s="26"/>
      <c r="K95" s="87">
        <f t="shared" si="10"/>
        <v>0</v>
      </c>
      <c r="L95" s="48"/>
      <c r="M95" s="16">
        <f t="shared" si="11"/>
        <v>0</v>
      </c>
    </row>
    <row r="96" spans="1:13" ht="12.75" hidden="1">
      <c r="A96" s="20" t="str">
        <f>+$A$9</f>
        <v>Engineer/Scientist, Journey Level, (Contractor Facility PAX offsite)</v>
      </c>
      <c r="B96" s="18"/>
      <c r="C96" s="10"/>
      <c r="D96" s="63">
        <v>2</v>
      </c>
      <c r="E96" s="14"/>
      <c r="F96" s="14"/>
      <c r="G96" s="7">
        <v>0</v>
      </c>
      <c r="H96" s="4">
        <v>0</v>
      </c>
      <c r="I96" s="76">
        <f t="shared" si="12"/>
        <v>0</v>
      </c>
      <c r="J96" s="26"/>
      <c r="K96" s="87">
        <f t="shared" si="10"/>
        <v>0</v>
      </c>
      <c r="L96" s="48"/>
      <c r="M96" s="16">
        <f t="shared" si="11"/>
        <v>0</v>
      </c>
    </row>
    <row r="97" spans="1:13" ht="12.75" hidden="1">
      <c r="A97" s="20" t="str">
        <f>+$A$10</f>
        <v>Engineer/Scientist, Junior, (PAX onsite)</v>
      </c>
      <c r="B97" s="18"/>
      <c r="C97" s="10"/>
      <c r="D97" s="63">
        <v>2</v>
      </c>
      <c r="E97" s="14"/>
      <c r="F97" s="14"/>
      <c r="G97" s="7">
        <v>0</v>
      </c>
      <c r="H97" s="4">
        <v>0</v>
      </c>
      <c r="I97" s="76">
        <f t="shared" si="12"/>
        <v>0</v>
      </c>
      <c r="J97" s="26"/>
      <c r="K97" s="87">
        <f t="shared" si="10"/>
        <v>0</v>
      </c>
      <c r="L97" s="48"/>
      <c r="M97" s="16">
        <f t="shared" si="11"/>
        <v>0</v>
      </c>
    </row>
    <row r="98" spans="1:13" ht="12.75" hidden="1">
      <c r="A98" s="20" t="str">
        <f>+$A$17</f>
        <v>Operations Research Analyst, Senior, (Contractor Facility PAX offsite)(Key) </v>
      </c>
      <c r="B98" s="18"/>
      <c r="C98" s="10"/>
      <c r="D98" s="63">
        <v>2</v>
      </c>
      <c r="E98" s="14"/>
      <c r="F98" s="14"/>
      <c r="G98" s="7">
        <v>0</v>
      </c>
      <c r="H98" s="4">
        <v>0</v>
      </c>
      <c r="I98" s="76">
        <f t="shared" si="12"/>
        <v>0</v>
      </c>
      <c r="J98" s="26"/>
      <c r="K98" s="87">
        <f t="shared" si="10"/>
        <v>0</v>
      </c>
      <c r="L98" s="48"/>
      <c r="M98" s="16">
        <f t="shared" si="11"/>
        <v>0</v>
      </c>
    </row>
    <row r="99" spans="1:13" ht="12.75" hidden="1">
      <c r="A99" s="45" t="str">
        <f>+$A$18</f>
        <v>Operations Research Analyst, Journey Level, (PAX onsite)</v>
      </c>
      <c r="B99" s="18"/>
      <c r="C99" s="10"/>
      <c r="D99" s="63">
        <v>2</v>
      </c>
      <c r="E99" s="14"/>
      <c r="F99" s="14"/>
      <c r="G99" s="7">
        <v>0</v>
      </c>
      <c r="H99" s="4">
        <v>0</v>
      </c>
      <c r="I99" s="76">
        <f t="shared" si="12"/>
        <v>0</v>
      </c>
      <c r="J99" s="26"/>
      <c r="K99" s="87">
        <f t="shared" si="10"/>
        <v>0</v>
      </c>
      <c r="L99" s="48"/>
      <c r="M99" s="16">
        <f t="shared" si="11"/>
        <v>0</v>
      </c>
    </row>
    <row r="100" spans="1:13" ht="12.75" hidden="1">
      <c r="A100" s="45" t="str">
        <f>+$A$19</f>
        <v>Operations Research Analyst, Journey Level, )Contractor Facility PAX offsite)</v>
      </c>
      <c r="B100" s="18"/>
      <c r="C100" s="10"/>
      <c r="D100" s="63">
        <v>2</v>
      </c>
      <c r="E100" s="14"/>
      <c r="F100" s="14"/>
      <c r="G100" s="7">
        <v>0</v>
      </c>
      <c r="H100" s="4">
        <v>0</v>
      </c>
      <c r="I100" s="76">
        <f t="shared" si="12"/>
        <v>0</v>
      </c>
      <c r="J100" s="26"/>
      <c r="K100" s="87">
        <f t="shared" si="10"/>
        <v>0</v>
      </c>
      <c r="L100" s="48"/>
      <c r="M100" s="16">
        <f t="shared" si="11"/>
        <v>0</v>
      </c>
    </row>
    <row r="101" spans="1:13" ht="12.75" hidden="1">
      <c r="A101" s="45" t="str">
        <f>+$A$20</f>
        <v>Engineering Technician, Senior, (PAX onsite)</v>
      </c>
      <c r="B101" s="18"/>
      <c r="C101" s="10"/>
      <c r="D101" s="63">
        <v>2</v>
      </c>
      <c r="E101" s="14"/>
      <c r="F101" s="14"/>
      <c r="G101" s="7">
        <v>0</v>
      </c>
      <c r="H101" s="4">
        <v>0</v>
      </c>
      <c r="I101" s="76">
        <f t="shared" si="12"/>
        <v>0</v>
      </c>
      <c r="J101" s="26"/>
      <c r="K101" s="87">
        <f t="shared" si="10"/>
        <v>0</v>
      </c>
      <c r="L101" s="48"/>
      <c r="M101" s="16">
        <f t="shared" si="11"/>
        <v>0</v>
      </c>
    </row>
    <row r="102" spans="1:13" ht="12.75" hidden="1">
      <c r="A102" s="45" t="str">
        <f>+$A$21</f>
        <v>Engineering Technician, Senior, (Contractor Facility PAX offsite)</v>
      </c>
      <c r="B102" s="18"/>
      <c r="C102" s="10"/>
      <c r="D102" s="63">
        <v>2</v>
      </c>
      <c r="E102" s="14"/>
      <c r="F102" s="14"/>
      <c r="G102" s="7">
        <v>0</v>
      </c>
      <c r="H102" s="4">
        <v>0</v>
      </c>
      <c r="I102" s="76">
        <f t="shared" si="12"/>
        <v>0</v>
      </c>
      <c r="J102" s="26"/>
      <c r="K102" s="87">
        <f t="shared" si="10"/>
        <v>0</v>
      </c>
      <c r="L102" s="48"/>
      <c r="M102" s="16">
        <f t="shared" si="11"/>
        <v>0</v>
      </c>
    </row>
    <row r="103" spans="1:13" ht="12.75" hidden="1">
      <c r="A103" s="45" t="str">
        <f>+$A$22</f>
        <v>Engineering Technician, Journey Level, (PAX onsite)</v>
      </c>
      <c r="B103" s="18"/>
      <c r="C103" s="10"/>
      <c r="D103" s="63">
        <v>2</v>
      </c>
      <c r="E103" s="14"/>
      <c r="F103" s="14"/>
      <c r="G103" s="7">
        <v>0</v>
      </c>
      <c r="H103" s="4">
        <v>0</v>
      </c>
      <c r="I103" s="76">
        <f t="shared" si="12"/>
        <v>0</v>
      </c>
      <c r="J103" s="26"/>
      <c r="K103" s="87">
        <f t="shared" si="10"/>
        <v>0</v>
      </c>
      <c r="L103" s="48"/>
      <c r="M103" s="16">
        <f t="shared" si="11"/>
        <v>0</v>
      </c>
    </row>
    <row r="104" spans="1:13" ht="12.75" hidden="1">
      <c r="A104" s="45" t="str">
        <f>+$A$23</f>
        <v>Engineering Technician, Journey Level, (Contractor Facility PAX offsite)</v>
      </c>
      <c r="B104" s="18"/>
      <c r="C104" s="10"/>
      <c r="D104" s="63">
        <v>2</v>
      </c>
      <c r="E104" s="14"/>
      <c r="F104" s="14"/>
      <c r="G104" s="7">
        <v>0</v>
      </c>
      <c r="H104" s="4">
        <v>0</v>
      </c>
      <c r="I104" s="76">
        <f t="shared" si="12"/>
        <v>0</v>
      </c>
      <c r="J104" s="26"/>
      <c r="K104" s="87">
        <f t="shared" si="10"/>
        <v>0</v>
      </c>
      <c r="L104" s="48"/>
      <c r="M104" s="16">
        <f t="shared" si="11"/>
        <v>0</v>
      </c>
    </row>
    <row r="105" spans="1:13" ht="12.75" hidden="1">
      <c r="A105" s="45" t="str">
        <f>+$A$24</f>
        <v>Systems Analyst, Senior, (PAX onsite)</v>
      </c>
      <c r="B105" s="18"/>
      <c r="C105" s="10"/>
      <c r="D105" s="63">
        <v>2</v>
      </c>
      <c r="E105" s="14"/>
      <c r="F105" s="14"/>
      <c r="G105" s="7">
        <v>0</v>
      </c>
      <c r="H105" s="4">
        <v>0</v>
      </c>
      <c r="I105" s="76">
        <f t="shared" si="12"/>
        <v>0</v>
      </c>
      <c r="J105" s="26"/>
      <c r="K105" s="87">
        <f t="shared" si="10"/>
        <v>0</v>
      </c>
      <c r="L105" s="48"/>
      <c r="M105" s="16">
        <f t="shared" si="11"/>
        <v>0</v>
      </c>
    </row>
    <row r="106" spans="1:13" ht="12.75" hidden="1">
      <c r="A106" s="45" t="str">
        <f>+$A$25</f>
        <v>Systems Analyst, Journey Level, (PAX onsite)</v>
      </c>
      <c r="B106" s="18"/>
      <c r="C106" s="10"/>
      <c r="D106" s="63">
        <v>2</v>
      </c>
      <c r="E106" s="14"/>
      <c r="F106" s="14"/>
      <c r="G106" s="7">
        <v>0</v>
      </c>
      <c r="H106" s="4">
        <v>0</v>
      </c>
      <c r="I106" s="76">
        <f t="shared" si="12"/>
        <v>0</v>
      </c>
      <c r="J106" s="26"/>
      <c r="K106" s="87">
        <f t="shared" si="10"/>
        <v>0</v>
      </c>
      <c r="L106" s="48"/>
      <c r="M106" s="16">
        <f t="shared" si="11"/>
        <v>0</v>
      </c>
    </row>
    <row r="107" spans="1:13" ht="12.75" hidden="1">
      <c r="A107" s="45" t="str">
        <f>+$A$26</f>
        <v>Program Analyst, Senior, (PAX onsite)</v>
      </c>
      <c r="B107" s="18"/>
      <c r="C107" s="10"/>
      <c r="D107" s="63">
        <v>2</v>
      </c>
      <c r="E107" s="14"/>
      <c r="F107" s="14"/>
      <c r="G107" s="7">
        <v>0</v>
      </c>
      <c r="H107" s="4">
        <v>0</v>
      </c>
      <c r="I107" s="76">
        <f t="shared" si="12"/>
        <v>0</v>
      </c>
      <c r="J107" s="26"/>
      <c r="K107" s="87">
        <f t="shared" si="10"/>
        <v>0</v>
      </c>
      <c r="L107" s="48"/>
      <c r="M107" s="16">
        <f t="shared" si="11"/>
        <v>0</v>
      </c>
    </row>
    <row r="108" spans="1:13" ht="12.75" hidden="1">
      <c r="A108" s="45" t="str">
        <f>+$A$27</f>
        <v>Program Analyst, Journey Level, (PAX onsite)</v>
      </c>
      <c r="B108" s="18"/>
      <c r="C108" s="10"/>
      <c r="D108" s="63">
        <v>2</v>
      </c>
      <c r="E108" s="14"/>
      <c r="F108" s="14"/>
      <c r="G108" s="7">
        <v>0</v>
      </c>
      <c r="H108" s="4">
        <v>0</v>
      </c>
      <c r="I108" s="76">
        <f t="shared" si="12"/>
        <v>0</v>
      </c>
      <c r="J108" s="26"/>
      <c r="K108" s="87">
        <f t="shared" si="10"/>
        <v>0</v>
      </c>
      <c r="L108" s="48"/>
      <c r="M108" s="16">
        <f t="shared" si="11"/>
        <v>0</v>
      </c>
    </row>
    <row r="109" spans="1:13" ht="12.75" hidden="1">
      <c r="A109" s="45" t="str">
        <f>+$A$28</f>
        <v>Program Analyst, Journey Level Contractor Facility, (PAX offsite)</v>
      </c>
      <c r="B109" s="18"/>
      <c r="C109" s="10"/>
      <c r="D109" s="63">
        <v>2</v>
      </c>
      <c r="E109" s="14"/>
      <c r="F109" s="14"/>
      <c r="G109" s="7">
        <v>0</v>
      </c>
      <c r="H109" s="4">
        <v>0</v>
      </c>
      <c r="I109" s="76">
        <f t="shared" si="12"/>
        <v>0</v>
      </c>
      <c r="J109" s="26"/>
      <c r="K109" s="87">
        <f t="shared" si="10"/>
        <v>0</v>
      </c>
      <c r="L109" s="48"/>
      <c r="M109" s="16">
        <f t="shared" si="11"/>
        <v>0</v>
      </c>
    </row>
    <row r="110" spans="1:13" ht="12.75" hidden="1">
      <c r="A110" s="45" t="str">
        <f>+$A$29</f>
        <v>Configuration Management Analyst, (PAX onsite)</v>
      </c>
      <c r="B110" s="18"/>
      <c r="C110" s="10"/>
      <c r="D110" s="63">
        <v>2</v>
      </c>
      <c r="E110" s="14"/>
      <c r="F110" s="14"/>
      <c r="G110" s="7">
        <v>0</v>
      </c>
      <c r="H110" s="4">
        <v>0</v>
      </c>
      <c r="I110" s="76">
        <f t="shared" si="12"/>
        <v>0</v>
      </c>
      <c r="J110" s="26"/>
      <c r="K110" s="87">
        <f t="shared" si="10"/>
        <v>0</v>
      </c>
      <c r="L110" s="48"/>
      <c r="M110" s="16">
        <f t="shared" si="11"/>
        <v>0</v>
      </c>
    </row>
    <row r="111" spans="1:13" ht="12.75" hidden="1">
      <c r="A111" s="45" t="str">
        <f>+$A$30</f>
        <v>Configuration Management Analyst, (Contractor Facility PAX offsite)</v>
      </c>
      <c r="B111" s="18"/>
      <c r="C111" s="10"/>
      <c r="D111" s="63">
        <v>2</v>
      </c>
      <c r="E111" s="14"/>
      <c r="F111" s="14"/>
      <c r="G111" s="7">
        <v>0</v>
      </c>
      <c r="H111" s="4">
        <v>0</v>
      </c>
      <c r="I111" s="76">
        <f t="shared" si="12"/>
        <v>0</v>
      </c>
      <c r="J111" s="26"/>
      <c r="K111" s="87">
        <f t="shared" si="10"/>
        <v>0</v>
      </c>
      <c r="L111" s="48"/>
      <c r="M111" s="16">
        <f t="shared" si="11"/>
        <v>0</v>
      </c>
    </row>
    <row r="112" spans="1:13" ht="12.75" hidden="1">
      <c r="A112" s="45" t="str">
        <f>+$A$31</f>
        <v>Computer Systems Analyst I, (Contractor Facility PAX offsite)</v>
      </c>
      <c r="B112" s="18"/>
      <c r="C112" s="10"/>
      <c r="D112" s="63">
        <v>2</v>
      </c>
      <c r="E112" s="14"/>
      <c r="F112" s="14"/>
      <c r="G112" s="7">
        <v>0</v>
      </c>
      <c r="H112" s="4">
        <v>0</v>
      </c>
      <c r="I112" s="76">
        <f t="shared" si="12"/>
        <v>0</v>
      </c>
      <c r="J112" s="26"/>
      <c r="K112" s="87">
        <f t="shared" si="10"/>
        <v>0</v>
      </c>
      <c r="L112" s="48"/>
      <c r="M112" s="16">
        <f t="shared" si="11"/>
        <v>0</v>
      </c>
    </row>
    <row r="113" spans="1:13" ht="12.75" hidden="1">
      <c r="A113" s="45" t="str">
        <f>+$A$32</f>
        <v>Data Entry Operator II, (Contractor Facility PAX offsite)</v>
      </c>
      <c r="B113" s="18"/>
      <c r="C113" s="10"/>
      <c r="D113" s="63">
        <v>2</v>
      </c>
      <c r="E113" s="14"/>
      <c r="F113" s="14"/>
      <c r="G113" s="7">
        <v>0</v>
      </c>
      <c r="H113" s="4">
        <v>0</v>
      </c>
      <c r="I113" s="76">
        <f t="shared" si="12"/>
        <v>0</v>
      </c>
      <c r="J113" s="26"/>
      <c r="K113" s="87">
        <f t="shared" si="10"/>
        <v>0</v>
      </c>
      <c r="L113" s="48"/>
      <c r="M113" s="16">
        <f t="shared" si="11"/>
        <v>0</v>
      </c>
    </row>
    <row r="114" spans="1:13" ht="12.75" hidden="1">
      <c r="A114" s="45" t="str">
        <f>+$A$33</f>
        <v>not comparable</v>
      </c>
      <c r="B114" s="18"/>
      <c r="C114" s="10"/>
      <c r="D114" s="63">
        <v>2</v>
      </c>
      <c r="E114" s="14"/>
      <c r="F114" s="14"/>
      <c r="G114" s="7">
        <v>0</v>
      </c>
      <c r="H114" s="4">
        <v>0</v>
      </c>
      <c r="I114" s="76">
        <f t="shared" si="12"/>
        <v>0</v>
      </c>
      <c r="J114" s="26"/>
      <c r="K114" s="87">
        <f t="shared" si="10"/>
        <v>0</v>
      </c>
      <c r="L114" s="48"/>
      <c r="M114" s="16">
        <f t="shared" si="11"/>
        <v>0</v>
      </c>
    </row>
    <row r="115" spans="1:13" ht="12.75" hidden="1">
      <c r="A115" s="45" t="str">
        <f>+$A$34</f>
        <v>not comparable</v>
      </c>
      <c r="B115" s="18"/>
      <c r="C115" s="10"/>
      <c r="D115" s="63">
        <v>2</v>
      </c>
      <c r="E115" s="14"/>
      <c r="F115" s="14"/>
      <c r="G115" s="7">
        <v>0</v>
      </c>
      <c r="H115" s="4">
        <v>0</v>
      </c>
      <c r="I115" s="76">
        <f t="shared" si="12"/>
        <v>0</v>
      </c>
      <c r="J115" s="26"/>
      <c r="K115" s="87">
        <f t="shared" si="10"/>
        <v>0</v>
      </c>
      <c r="L115" s="48"/>
      <c r="M115" s="16">
        <f t="shared" si="11"/>
        <v>0</v>
      </c>
    </row>
    <row r="116" spans="1:13" ht="12.75" hidden="1">
      <c r="A116" s="45" t="e">
        <f>+#REF!</f>
        <v>#REF!</v>
      </c>
      <c r="B116" s="18"/>
      <c r="C116" s="10"/>
      <c r="D116" s="63">
        <v>2</v>
      </c>
      <c r="E116" s="14"/>
      <c r="F116" s="14"/>
      <c r="G116" s="7">
        <v>0</v>
      </c>
      <c r="H116" s="4">
        <v>0</v>
      </c>
      <c r="I116" s="76">
        <f t="shared" si="12"/>
        <v>0</v>
      </c>
      <c r="J116" s="26"/>
      <c r="K116" s="87">
        <f t="shared" si="10"/>
        <v>0</v>
      </c>
      <c r="L116" s="48"/>
      <c r="M116" s="16">
        <f t="shared" si="11"/>
        <v>0</v>
      </c>
    </row>
    <row r="117" spans="1:13" ht="12.75" hidden="1">
      <c r="A117" s="45" t="e">
        <f>+#REF!</f>
        <v>#REF!</v>
      </c>
      <c r="B117" s="18"/>
      <c r="C117" s="10"/>
      <c r="D117" s="63">
        <v>2</v>
      </c>
      <c r="E117" s="14"/>
      <c r="F117" s="14"/>
      <c r="G117" s="7">
        <v>0</v>
      </c>
      <c r="H117" s="4">
        <v>0</v>
      </c>
      <c r="I117" s="76">
        <f t="shared" si="12"/>
        <v>0</v>
      </c>
      <c r="J117" s="26"/>
      <c r="K117" s="87">
        <f t="shared" si="10"/>
        <v>0</v>
      </c>
      <c r="L117" s="48"/>
      <c r="M117" s="16">
        <f t="shared" si="11"/>
        <v>0</v>
      </c>
    </row>
    <row r="118" spans="1:13" ht="12.75" hidden="1">
      <c r="A118" s="45" t="str">
        <f>+$A$35</f>
        <v>not comparable</v>
      </c>
      <c r="B118" s="18"/>
      <c r="C118" s="10"/>
      <c r="D118" s="63">
        <v>2</v>
      </c>
      <c r="E118" s="14"/>
      <c r="F118" s="14"/>
      <c r="G118" s="7">
        <v>0</v>
      </c>
      <c r="H118" s="4">
        <v>0</v>
      </c>
      <c r="I118" s="76">
        <f t="shared" si="12"/>
        <v>0</v>
      </c>
      <c r="J118" s="26"/>
      <c r="K118" s="87">
        <f t="shared" si="10"/>
        <v>0</v>
      </c>
      <c r="L118" s="48"/>
      <c r="M118" s="16">
        <f t="shared" si="11"/>
        <v>0</v>
      </c>
    </row>
    <row r="119" spans="1:13" ht="12.75" hidden="1">
      <c r="A119" s="45" t="s">
        <v>75</v>
      </c>
      <c r="B119" s="18"/>
      <c r="C119" s="15"/>
      <c r="D119" s="61">
        <v>2</v>
      </c>
      <c r="E119" s="14"/>
      <c r="F119" s="14"/>
      <c r="G119" s="7">
        <v>0</v>
      </c>
      <c r="H119" s="4">
        <v>0</v>
      </c>
      <c r="I119" s="76">
        <f t="shared" si="12"/>
        <v>0</v>
      </c>
      <c r="J119" s="26"/>
      <c r="K119" s="87">
        <f t="shared" si="10"/>
        <v>0</v>
      </c>
      <c r="L119" s="48"/>
      <c r="M119" s="16">
        <f t="shared" si="11"/>
        <v>0</v>
      </c>
    </row>
    <row r="120" spans="1:13" ht="12.75" hidden="1">
      <c r="A120" s="45" t="s">
        <v>75</v>
      </c>
      <c r="B120" s="18"/>
      <c r="C120" s="10"/>
      <c r="D120" s="63">
        <v>2</v>
      </c>
      <c r="E120" s="14"/>
      <c r="F120" s="14"/>
      <c r="G120" s="7">
        <v>0</v>
      </c>
      <c r="H120" s="4">
        <v>0</v>
      </c>
      <c r="I120" s="76">
        <f t="shared" si="12"/>
        <v>0</v>
      </c>
      <c r="J120" s="26"/>
      <c r="K120" s="87">
        <f t="shared" si="10"/>
        <v>0</v>
      </c>
      <c r="L120" s="48"/>
      <c r="M120" s="16">
        <f t="shared" si="11"/>
        <v>0</v>
      </c>
    </row>
    <row r="121" spans="1:13" ht="12.75" hidden="1">
      <c r="A121" s="45" t="s">
        <v>75</v>
      </c>
      <c r="B121" s="18"/>
      <c r="C121" s="10"/>
      <c r="D121" s="63">
        <v>2</v>
      </c>
      <c r="E121" s="14"/>
      <c r="F121" s="14"/>
      <c r="G121" s="7">
        <v>0</v>
      </c>
      <c r="H121" s="4">
        <v>0</v>
      </c>
      <c r="I121" s="76">
        <f t="shared" si="12"/>
        <v>0</v>
      </c>
      <c r="J121" s="26"/>
      <c r="K121" s="87">
        <f t="shared" si="10"/>
        <v>0</v>
      </c>
      <c r="L121" s="48"/>
      <c r="M121" s="16">
        <f t="shared" si="11"/>
        <v>0</v>
      </c>
    </row>
    <row r="122" spans="1:13" ht="12.75" hidden="1">
      <c r="A122" s="45" t="s">
        <v>75</v>
      </c>
      <c r="B122" s="18"/>
      <c r="C122" s="10"/>
      <c r="D122" s="63">
        <v>2</v>
      </c>
      <c r="E122" s="14"/>
      <c r="F122" s="14"/>
      <c r="G122" s="7">
        <v>0</v>
      </c>
      <c r="H122" s="4">
        <v>0</v>
      </c>
      <c r="I122" s="76">
        <f t="shared" si="12"/>
        <v>0</v>
      </c>
      <c r="J122" s="26"/>
      <c r="K122" s="87">
        <f t="shared" si="10"/>
        <v>0</v>
      </c>
      <c r="L122" s="48"/>
      <c r="M122" s="16">
        <f t="shared" si="11"/>
        <v>0</v>
      </c>
    </row>
    <row r="123" spans="1:13" ht="12.75" hidden="1">
      <c r="A123" s="45" t="s">
        <v>75</v>
      </c>
      <c r="B123" s="18"/>
      <c r="C123" s="10"/>
      <c r="D123" s="63">
        <v>2</v>
      </c>
      <c r="E123" s="14"/>
      <c r="F123" s="14"/>
      <c r="G123" s="7">
        <v>0</v>
      </c>
      <c r="H123" s="4">
        <v>0</v>
      </c>
      <c r="I123" s="76">
        <f t="shared" si="12"/>
        <v>0</v>
      </c>
      <c r="J123" s="26"/>
      <c r="K123" s="87">
        <f t="shared" si="10"/>
        <v>0</v>
      </c>
      <c r="L123" s="48"/>
      <c r="M123" s="16">
        <f t="shared" si="11"/>
        <v>0</v>
      </c>
    </row>
    <row r="124" spans="1:13" ht="12.75" hidden="1">
      <c r="A124" s="45" t="s">
        <v>75</v>
      </c>
      <c r="B124" s="18"/>
      <c r="C124" s="10"/>
      <c r="D124" s="63">
        <v>2</v>
      </c>
      <c r="E124" s="14"/>
      <c r="F124" s="14"/>
      <c r="G124" s="7">
        <v>0</v>
      </c>
      <c r="H124" s="4">
        <v>0</v>
      </c>
      <c r="I124" s="76">
        <f t="shared" si="12"/>
        <v>0</v>
      </c>
      <c r="J124" s="26"/>
      <c r="K124" s="87">
        <f t="shared" si="10"/>
        <v>0</v>
      </c>
      <c r="L124" s="48"/>
      <c r="M124" s="16">
        <f t="shared" si="11"/>
        <v>0</v>
      </c>
    </row>
    <row r="125" spans="1:13" ht="12.75" hidden="1">
      <c r="A125" s="45" t="s">
        <v>75</v>
      </c>
      <c r="B125" s="18"/>
      <c r="C125" s="10"/>
      <c r="D125" s="63">
        <v>2</v>
      </c>
      <c r="E125" s="14"/>
      <c r="F125" s="14"/>
      <c r="G125" s="7">
        <v>0</v>
      </c>
      <c r="H125" s="4">
        <v>0</v>
      </c>
      <c r="I125" s="76">
        <f t="shared" si="12"/>
        <v>0</v>
      </c>
      <c r="J125" s="26"/>
      <c r="K125" s="87">
        <f t="shared" si="10"/>
        <v>0</v>
      </c>
      <c r="L125" s="48"/>
      <c r="M125" s="16">
        <f t="shared" si="11"/>
        <v>0</v>
      </c>
    </row>
    <row r="126" spans="1:13" ht="12.75" hidden="1">
      <c r="A126" s="45" t="s">
        <v>75</v>
      </c>
      <c r="B126" s="18"/>
      <c r="C126" s="10"/>
      <c r="D126" s="63">
        <v>2</v>
      </c>
      <c r="E126" s="14"/>
      <c r="F126" s="14"/>
      <c r="G126" s="7">
        <v>0</v>
      </c>
      <c r="H126" s="4">
        <v>0</v>
      </c>
      <c r="I126" s="76">
        <f t="shared" si="12"/>
        <v>0</v>
      </c>
      <c r="J126" s="26"/>
      <c r="K126" s="87">
        <f t="shared" si="10"/>
        <v>0</v>
      </c>
      <c r="L126" s="48"/>
      <c r="M126" s="16">
        <f t="shared" si="11"/>
        <v>0</v>
      </c>
    </row>
    <row r="127" spans="1:13" ht="12.75" hidden="1">
      <c r="A127" s="45" t="s">
        <v>75</v>
      </c>
      <c r="B127" s="18"/>
      <c r="C127" s="10"/>
      <c r="D127" s="63">
        <v>2</v>
      </c>
      <c r="E127" s="14"/>
      <c r="F127" s="14"/>
      <c r="G127" s="7">
        <v>0</v>
      </c>
      <c r="H127" s="4">
        <v>0</v>
      </c>
      <c r="I127" s="76">
        <f t="shared" si="12"/>
        <v>0</v>
      </c>
      <c r="J127" s="26"/>
      <c r="K127" s="87">
        <f t="shared" si="10"/>
        <v>0</v>
      </c>
      <c r="L127" s="48"/>
      <c r="M127" s="16">
        <f t="shared" si="11"/>
        <v>0</v>
      </c>
    </row>
    <row r="128" spans="1:13" ht="12.75" hidden="1">
      <c r="A128" s="20" t="s">
        <v>46</v>
      </c>
      <c r="B128" s="18"/>
      <c r="C128" s="10"/>
      <c r="D128" s="63">
        <v>2</v>
      </c>
      <c r="E128" s="14"/>
      <c r="F128" s="14"/>
      <c r="G128" s="7">
        <v>0</v>
      </c>
      <c r="H128" s="4">
        <v>0</v>
      </c>
      <c r="I128" s="76">
        <f t="shared" si="12"/>
        <v>0</v>
      </c>
      <c r="J128" s="26"/>
      <c r="K128" s="87">
        <f t="shared" si="10"/>
        <v>0</v>
      </c>
      <c r="L128" s="48"/>
      <c r="M128" s="16">
        <f t="shared" si="11"/>
        <v>0</v>
      </c>
    </row>
    <row r="129" spans="1:13" ht="12.75" hidden="1">
      <c r="A129" s="20" t="s">
        <v>46</v>
      </c>
      <c r="B129" s="18"/>
      <c r="C129" s="15"/>
      <c r="D129" s="61">
        <v>2</v>
      </c>
      <c r="E129" s="14"/>
      <c r="F129" s="14"/>
      <c r="G129" s="7">
        <v>0</v>
      </c>
      <c r="H129" s="4">
        <v>0</v>
      </c>
      <c r="I129" s="76">
        <f t="shared" si="12"/>
        <v>0</v>
      </c>
      <c r="J129" s="26"/>
      <c r="K129" s="87">
        <f t="shared" si="10"/>
        <v>0</v>
      </c>
      <c r="L129" s="48"/>
      <c r="M129" s="16">
        <f t="shared" si="11"/>
        <v>0</v>
      </c>
    </row>
    <row r="130" spans="1:13" ht="12.75" hidden="1">
      <c r="A130" s="20" t="s">
        <v>46</v>
      </c>
      <c r="B130" s="18"/>
      <c r="C130" s="10"/>
      <c r="D130" s="63">
        <v>2</v>
      </c>
      <c r="E130" s="14"/>
      <c r="F130" s="14"/>
      <c r="G130" s="7">
        <v>0</v>
      </c>
      <c r="H130" s="4">
        <v>0</v>
      </c>
      <c r="I130" s="76">
        <f t="shared" si="12"/>
        <v>0</v>
      </c>
      <c r="J130" s="26"/>
      <c r="K130" s="87">
        <f t="shared" si="10"/>
        <v>0</v>
      </c>
      <c r="L130" s="48"/>
      <c r="M130" s="16">
        <f t="shared" si="11"/>
        <v>0</v>
      </c>
    </row>
    <row r="131" spans="1:13" ht="13.5" hidden="1" thickBot="1">
      <c r="A131" s="71" t="s">
        <v>46</v>
      </c>
      <c r="B131" s="18"/>
      <c r="C131" s="10"/>
      <c r="D131" s="63">
        <v>2</v>
      </c>
      <c r="E131" s="14"/>
      <c r="F131" s="14"/>
      <c r="G131" s="7">
        <v>0</v>
      </c>
      <c r="H131" s="4">
        <v>0</v>
      </c>
      <c r="I131" s="77">
        <f t="shared" si="12"/>
        <v>0</v>
      </c>
      <c r="J131" s="26"/>
      <c r="K131" s="77">
        <f t="shared" si="10"/>
        <v>0</v>
      </c>
      <c r="L131" s="48"/>
      <c r="M131" s="77">
        <f t="shared" si="11"/>
        <v>0</v>
      </c>
    </row>
    <row r="132" spans="1:13" ht="12.75" hidden="1">
      <c r="A132" s="45" t="s">
        <v>33</v>
      </c>
      <c r="B132" s="20"/>
      <c r="C132" s="36"/>
      <c r="D132" s="58"/>
      <c r="E132" s="37"/>
      <c r="F132" s="37"/>
      <c r="G132" s="20"/>
      <c r="H132" s="65">
        <f>SUM(H92:H131)</f>
        <v>0</v>
      </c>
      <c r="I132" s="78">
        <f>SUM(I92:I131)</f>
        <v>0</v>
      </c>
      <c r="J132" s="26"/>
      <c r="K132" s="78">
        <f>SUM(K92:K131)</f>
        <v>0</v>
      </c>
      <c r="L132" s="48"/>
      <c r="M132" s="78">
        <f>SUM(M92:M131)</f>
        <v>0</v>
      </c>
    </row>
    <row r="133" spans="1:13" ht="13.5" hidden="1" thickBot="1">
      <c r="A133" s="46" t="s">
        <v>34</v>
      </c>
      <c r="B133" s="18"/>
      <c r="C133" s="60"/>
      <c r="D133" s="61"/>
      <c r="E133" s="62"/>
      <c r="F133" s="62"/>
      <c r="G133" s="39" t="s">
        <v>7</v>
      </c>
      <c r="H133" s="20" t="s">
        <v>7</v>
      </c>
      <c r="I133" s="80" t="s">
        <v>7</v>
      </c>
      <c r="J133" s="26"/>
      <c r="K133" s="89" t="s">
        <v>7</v>
      </c>
      <c r="L133" s="38" t="s">
        <v>7</v>
      </c>
      <c r="M133" s="38"/>
    </row>
    <row r="134" spans="1:13" ht="12.75" hidden="1">
      <c r="A134" s="45" t="str">
        <f>+$A$5</f>
        <v>Program Manager, Senior, (Contractor Facility PAX offsite)(Key) </v>
      </c>
      <c r="B134" s="18"/>
      <c r="C134" s="15"/>
      <c r="D134" s="61">
        <v>3</v>
      </c>
      <c r="E134" s="14"/>
      <c r="F134" s="14"/>
      <c r="G134" s="7">
        <v>0</v>
      </c>
      <c r="H134" s="4">
        <v>0</v>
      </c>
      <c r="I134" s="76">
        <f>SUM($G134*H134)</f>
        <v>0</v>
      </c>
      <c r="J134" s="26"/>
      <c r="K134" s="87">
        <f aca="true" t="shared" si="13" ref="K134:K173">+H134</f>
        <v>0</v>
      </c>
      <c r="L134" s="48"/>
      <c r="M134" s="16">
        <f aca="true" t="shared" si="14" ref="M134:M173">+I134</f>
        <v>0</v>
      </c>
    </row>
    <row r="135" spans="1:13" ht="12.75" hidden="1">
      <c r="A135" s="20" t="str">
        <f>+$A$6</f>
        <v>Engineer/Scientist, Senior, (PAX onsite)</v>
      </c>
      <c r="B135" s="18"/>
      <c r="C135" s="10"/>
      <c r="D135" s="63">
        <v>3</v>
      </c>
      <c r="E135" s="14"/>
      <c r="F135" s="14"/>
      <c r="G135" s="7">
        <v>0</v>
      </c>
      <c r="H135" s="4">
        <v>0</v>
      </c>
      <c r="I135" s="76">
        <f>SUM($G135*H135)</f>
        <v>0</v>
      </c>
      <c r="J135" s="26"/>
      <c r="K135" s="87">
        <f t="shared" si="13"/>
        <v>0</v>
      </c>
      <c r="L135" s="48"/>
      <c r="M135" s="16">
        <f t="shared" si="14"/>
        <v>0</v>
      </c>
    </row>
    <row r="136" spans="1:13" ht="12.75" hidden="1">
      <c r="A136" s="20" t="str">
        <f>+$A$7</f>
        <v>Engineer/Scientist, Senior,  (Contractor Facility PAX offsite)</v>
      </c>
      <c r="B136" s="18"/>
      <c r="C136" s="10"/>
      <c r="D136" s="63">
        <v>3</v>
      </c>
      <c r="E136" s="14"/>
      <c r="F136" s="14"/>
      <c r="G136" s="7">
        <v>0</v>
      </c>
      <c r="H136" s="4">
        <v>0</v>
      </c>
      <c r="I136" s="76">
        <f aca="true" t="shared" si="15" ref="I136:I173">SUM($G136*H136)</f>
        <v>0</v>
      </c>
      <c r="J136" s="26"/>
      <c r="K136" s="87">
        <f t="shared" si="13"/>
        <v>0</v>
      </c>
      <c r="L136" s="48"/>
      <c r="M136" s="16">
        <f t="shared" si="14"/>
        <v>0</v>
      </c>
    </row>
    <row r="137" spans="1:13" ht="12.75" hidden="1">
      <c r="A137" s="45" t="str">
        <f>+$A$8</f>
        <v>Engineer/Scientist, Journey Level, (PAX onsite)</v>
      </c>
      <c r="B137" s="18"/>
      <c r="C137" s="10"/>
      <c r="D137" s="63">
        <v>3</v>
      </c>
      <c r="E137" s="14"/>
      <c r="F137" s="14"/>
      <c r="G137" s="7">
        <v>0</v>
      </c>
      <c r="H137" s="4">
        <v>0</v>
      </c>
      <c r="I137" s="76">
        <f t="shared" si="15"/>
        <v>0</v>
      </c>
      <c r="J137" s="26"/>
      <c r="K137" s="87">
        <f t="shared" si="13"/>
        <v>0</v>
      </c>
      <c r="L137" s="48"/>
      <c r="M137" s="16">
        <f t="shared" si="14"/>
        <v>0</v>
      </c>
    </row>
    <row r="138" spans="1:13" ht="12.75" hidden="1">
      <c r="A138" s="20" t="str">
        <f>+$A$9</f>
        <v>Engineer/Scientist, Journey Level, (Contractor Facility PAX offsite)</v>
      </c>
      <c r="B138" s="18"/>
      <c r="C138" s="10"/>
      <c r="D138" s="63">
        <v>3</v>
      </c>
      <c r="E138" s="14"/>
      <c r="F138" s="14"/>
      <c r="G138" s="7">
        <v>0</v>
      </c>
      <c r="H138" s="4">
        <v>0</v>
      </c>
      <c r="I138" s="76">
        <f t="shared" si="15"/>
        <v>0</v>
      </c>
      <c r="J138" s="26"/>
      <c r="K138" s="87">
        <f t="shared" si="13"/>
        <v>0</v>
      </c>
      <c r="L138" s="48"/>
      <c r="M138" s="16">
        <f t="shared" si="14"/>
        <v>0</v>
      </c>
    </row>
    <row r="139" spans="1:13" ht="12.75" hidden="1">
      <c r="A139" s="20" t="str">
        <f>+$A$10</f>
        <v>Engineer/Scientist, Junior, (PAX onsite)</v>
      </c>
      <c r="B139" s="18"/>
      <c r="C139" s="10"/>
      <c r="D139" s="63">
        <v>3</v>
      </c>
      <c r="E139" s="14"/>
      <c r="F139" s="14"/>
      <c r="G139" s="7">
        <v>0</v>
      </c>
      <c r="H139" s="4">
        <v>0</v>
      </c>
      <c r="I139" s="76">
        <f t="shared" si="15"/>
        <v>0</v>
      </c>
      <c r="J139" s="26"/>
      <c r="K139" s="87">
        <f t="shared" si="13"/>
        <v>0</v>
      </c>
      <c r="L139" s="48"/>
      <c r="M139" s="16">
        <f t="shared" si="14"/>
        <v>0</v>
      </c>
    </row>
    <row r="140" spans="1:13" ht="12.75" hidden="1">
      <c r="A140" s="20" t="str">
        <f>+$A$17</f>
        <v>Operations Research Analyst, Senior, (Contractor Facility PAX offsite)(Key) </v>
      </c>
      <c r="B140" s="18"/>
      <c r="C140" s="10"/>
      <c r="D140" s="63">
        <v>3</v>
      </c>
      <c r="E140" s="14"/>
      <c r="F140" s="14"/>
      <c r="G140" s="7">
        <v>0</v>
      </c>
      <c r="H140" s="4">
        <v>0</v>
      </c>
      <c r="I140" s="76">
        <f t="shared" si="15"/>
        <v>0</v>
      </c>
      <c r="J140" s="26"/>
      <c r="K140" s="87">
        <f t="shared" si="13"/>
        <v>0</v>
      </c>
      <c r="L140" s="48"/>
      <c r="M140" s="16">
        <f t="shared" si="14"/>
        <v>0</v>
      </c>
    </row>
    <row r="141" spans="1:13" ht="12.75" hidden="1">
      <c r="A141" s="45" t="str">
        <f>+$A$18</f>
        <v>Operations Research Analyst, Journey Level, (PAX onsite)</v>
      </c>
      <c r="B141" s="18"/>
      <c r="C141" s="10"/>
      <c r="D141" s="63">
        <v>3</v>
      </c>
      <c r="E141" s="14"/>
      <c r="F141" s="14"/>
      <c r="G141" s="7">
        <v>0</v>
      </c>
      <c r="H141" s="4">
        <v>0</v>
      </c>
      <c r="I141" s="76">
        <f t="shared" si="15"/>
        <v>0</v>
      </c>
      <c r="J141" s="26"/>
      <c r="K141" s="87">
        <f t="shared" si="13"/>
        <v>0</v>
      </c>
      <c r="L141" s="48"/>
      <c r="M141" s="16">
        <f t="shared" si="14"/>
        <v>0</v>
      </c>
    </row>
    <row r="142" spans="1:13" ht="12.75" hidden="1">
      <c r="A142" s="45" t="str">
        <f>+$A$19</f>
        <v>Operations Research Analyst, Journey Level, )Contractor Facility PAX offsite)</v>
      </c>
      <c r="B142" s="18"/>
      <c r="C142" s="10"/>
      <c r="D142" s="63">
        <v>3</v>
      </c>
      <c r="E142" s="14"/>
      <c r="F142" s="14"/>
      <c r="G142" s="7">
        <v>0</v>
      </c>
      <c r="H142" s="4">
        <v>0</v>
      </c>
      <c r="I142" s="76">
        <f t="shared" si="15"/>
        <v>0</v>
      </c>
      <c r="J142" s="26"/>
      <c r="K142" s="87">
        <f t="shared" si="13"/>
        <v>0</v>
      </c>
      <c r="L142" s="48"/>
      <c r="M142" s="16">
        <f t="shared" si="14"/>
        <v>0</v>
      </c>
    </row>
    <row r="143" spans="1:13" ht="12.75" hidden="1">
      <c r="A143" s="45" t="str">
        <f>+$A$20</f>
        <v>Engineering Technician, Senior, (PAX onsite)</v>
      </c>
      <c r="B143" s="18"/>
      <c r="C143" s="10"/>
      <c r="D143" s="63">
        <v>3</v>
      </c>
      <c r="E143" s="14"/>
      <c r="F143" s="14"/>
      <c r="G143" s="7">
        <v>0</v>
      </c>
      <c r="H143" s="4">
        <v>0</v>
      </c>
      <c r="I143" s="76">
        <f t="shared" si="15"/>
        <v>0</v>
      </c>
      <c r="J143" s="26"/>
      <c r="K143" s="87">
        <f t="shared" si="13"/>
        <v>0</v>
      </c>
      <c r="L143" s="48"/>
      <c r="M143" s="16">
        <f t="shared" si="14"/>
        <v>0</v>
      </c>
    </row>
    <row r="144" spans="1:13" ht="12.75" hidden="1">
      <c r="A144" s="45" t="str">
        <f>+$A$21</f>
        <v>Engineering Technician, Senior, (Contractor Facility PAX offsite)</v>
      </c>
      <c r="B144" s="18"/>
      <c r="C144" s="10"/>
      <c r="D144" s="63">
        <v>3</v>
      </c>
      <c r="E144" s="14"/>
      <c r="F144" s="14"/>
      <c r="G144" s="7">
        <v>0</v>
      </c>
      <c r="H144" s="4">
        <v>0</v>
      </c>
      <c r="I144" s="76">
        <f t="shared" si="15"/>
        <v>0</v>
      </c>
      <c r="J144" s="26"/>
      <c r="K144" s="87">
        <f t="shared" si="13"/>
        <v>0</v>
      </c>
      <c r="L144" s="48"/>
      <c r="M144" s="16">
        <f t="shared" si="14"/>
        <v>0</v>
      </c>
    </row>
    <row r="145" spans="1:13" ht="12.75" hidden="1">
      <c r="A145" s="45" t="str">
        <f>+$A$22</f>
        <v>Engineering Technician, Journey Level, (PAX onsite)</v>
      </c>
      <c r="B145" s="18"/>
      <c r="C145" s="10"/>
      <c r="D145" s="63">
        <v>3</v>
      </c>
      <c r="E145" s="14"/>
      <c r="F145" s="14"/>
      <c r="G145" s="7">
        <v>0</v>
      </c>
      <c r="H145" s="4">
        <v>0</v>
      </c>
      <c r="I145" s="76">
        <f t="shared" si="15"/>
        <v>0</v>
      </c>
      <c r="J145" s="26"/>
      <c r="K145" s="87">
        <f t="shared" si="13"/>
        <v>0</v>
      </c>
      <c r="L145" s="48"/>
      <c r="M145" s="16">
        <f t="shared" si="14"/>
        <v>0</v>
      </c>
    </row>
    <row r="146" spans="1:13" ht="12.75" hidden="1">
      <c r="A146" s="45" t="str">
        <f>+$A$23</f>
        <v>Engineering Technician, Journey Level, (Contractor Facility PAX offsite)</v>
      </c>
      <c r="B146" s="18"/>
      <c r="C146" s="10"/>
      <c r="D146" s="63">
        <v>3</v>
      </c>
      <c r="E146" s="14"/>
      <c r="F146" s="14"/>
      <c r="G146" s="7">
        <v>0</v>
      </c>
      <c r="H146" s="4">
        <v>0</v>
      </c>
      <c r="I146" s="76">
        <f t="shared" si="15"/>
        <v>0</v>
      </c>
      <c r="J146" s="26"/>
      <c r="K146" s="87">
        <f t="shared" si="13"/>
        <v>0</v>
      </c>
      <c r="L146" s="48"/>
      <c r="M146" s="16">
        <f t="shared" si="14"/>
        <v>0</v>
      </c>
    </row>
    <row r="147" spans="1:13" ht="12.75" hidden="1">
      <c r="A147" s="45" t="str">
        <f>+$A$24</f>
        <v>Systems Analyst, Senior, (PAX onsite)</v>
      </c>
      <c r="B147" s="18"/>
      <c r="C147" s="10"/>
      <c r="D147" s="63">
        <v>3</v>
      </c>
      <c r="E147" s="14"/>
      <c r="F147" s="14"/>
      <c r="G147" s="7">
        <v>0</v>
      </c>
      <c r="H147" s="4">
        <v>0</v>
      </c>
      <c r="I147" s="76">
        <f t="shared" si="15"/>
        <v>0</v>
      </c>
      <c r="J147" s="26"/>
      <c r="K147" s="87">
        <f t="shared" si="13"/>
        <v>0</v>
      </c>
      <c r="L147" s="48"/>
      <c r="M147" s="16">
        <f t="shared" si="14"/>
        <v>0</v>
      </c>
    </row>
    <row r="148" spans="1:13" ht="12.75" hidden="1">
      <c r="A148" s="45" t="str">
        <f>+$A$25</f>
        <v>Systems Analyst, Journey Level, (PAX onsite)</v>
      </c>
      <c r="B148" s="18"/>
      <c r="C148" s="10"/>
      <c r="D148" s="63">
        <v>3</v>
      </c>
      <c r="E148" s="14"/>
      <c r="F148" s="14"/>
      <c r="G148" s="7">
        <v>0</v>
      </c>
      <c r="H148" s="4">
        <v>0</v>
      </c>
      <c r="I148" s="76">
        <f t="shared" si="15"/>
        <v>0</v>
      </c>
      <c r="J148" s="26"/>
      <c r="K148" s="87">
        <f t="shared" si="13"/>
        <v>0</v>
      </c>
      <c r="L148" s="48"/>
      <c r="M148" s="16">
        <f t="shared" si="14"/>
        <v>0</v>
      </c>
    </row>
    <row r="149" spans="1:13" ht="12.75" hidden="1">
      <c r="A149" s="45" t="str">
        <f>+$A$26</f>
        <v>Program Analyst, Senior, (PAX onsite)</v>
      </c>
      <c r="B149" s="18"/>
      <c r="C149" s="10"/>
      <c r="D149" s="63">
        <v>3</v>
      </c>
      <c r="E149" s="14"/>
      <c r="F149" s="14"/>
      <c r="G149" s="7">
        <v>0</v>
      </c>
      <c r="H149" s="4">
        <v>0</v>
      </c>
      <c r="I149" s="76">
        <f t="shared" si="15"/>
        <v>0</v>
      </c>
      <c r="J149" s="26"/>
      <c r="K149" s="87">
        <f t="shared" si="13"/>
        <v>0</v>
      </c>
      <c r="L149" s="48"/>
      <c r="M149" s="16">
        <f t="shared" si="14"/>
        <v>0</v>
      </c>
    </row>
    <row r="150" spans="1:13" ht="12.75" hidden="1">
      <c r="A150" s="45" t="str">
        <f>+$A$27</f>
        <v>Program Analyst, Journey Level, (PAX onsite)</v>
      </c>
      <c r="B150" s="18"/>
      <c r="C150" s="10"/>
      <c r="D150" s="63">
        <v>3</v>
      </c>
      <c r="E150" s="14"/>
      <c r="F150" s="14"/>
      <c r="G150" s="7">
        <v>0</v>
      </c>
      <c r="H150" s="4">
        <v>0</v>
      </c>
      <c r="I150" s="76">
        <f t="shared" si="15"/>
        <v>0</v>
      </c>
      <c r="J150" s="26"/>
      <c r="K150" s="87">
        <f t="shared" si="13"/>
        <v>0</v>
      </c>
      <c r="L150" s="48"/>
      <c r="M150" s="16">
        <f t="shared" si="14"/>
        <v>0</v>
      </c>
    </row>
    <row r="151" spans="1:13" ht="12.75" hidden="1">
      <c r="A151" s="45" t="str">
        <f>+$A$28</f>
        <v>Program Analyst, Journey Level Contractor Facility, (PAX offsite)</v>
      </c>
      <c r="B151" s="18"/>
      <c r="C151" s="10"/>
      <c r="D151" s="63">
        <v>3</v>
      </c>
      <c r="E151" s="14"/>
      <c r="F151" s="14"/>
      <c r="G151" s="7">
        <v>0</v>
      </c>
      <c r="H151" s="4">
        <v>0</v>
      </c>
      <c r="I151" s="76">
        <f t="shared" si="15"/>
        <v>0</v>
      </c>
      <c r="J151" s="26"/>
      <c r="K151" s="87">
        <f t="shared" si="13"/>
        <v>0</v>
      </c>
      <c r="L151" s="48"/>
      <c r="M151" s="16">
        <f t="shared" si="14"/>
        <v>0</v>
      </c>
    </row>
    <row r="152" spans="1:13" ht="12.75" hidden="1">
      <c r="A152" s="45" t="str">
        <f>+$A$29</f>
        <v>Configuration Management Analyst, (PAX onsite)</v>
      </c>
      <c r="B152" s="18"/>
      <c r="C152" s="10"/>
      <c r="D152" s="63">
        <v>3</v>
      </c>
      <c r="E152" s="14"/>
      <c r="F152" s="14"/>
      <c r="G152" s="7">
        <v>0</v>
      </c>
      <c r="H152" s="4">
        <v>0</v>
      </c>
      <c r="I152" s="76">
        <f t="shared" si="15"/>
        <v>0</v>
      </c>
      <c r="J152" s="26"/>
      <c r="K152" s="87">
        <f t="shared" si="13"/>
        <v>0</v>
      </c>
      <c r="L152" s="48"/>
      <c r="M152" s="16">
        <f t="shared" si="14"/>
        <v>0</v>
      </c>
    </row>
    <row r="153" spans="1:13" ht="12.75" hidden="1">
      <c r="A153" s="45" t="str">
        <f>+$A$30</f>
        <v>Configuration Management Analyst, (Contractor Facility PAX offsite)</v>
      </c>
      <c r="B153" s="18"/>
      <c r="C153" s="10"/>
      <c r="D153" s="63">
        <v>3</v>
      </c>
      <c r="E153" s="14"/>
      <c r="F153" s="14"/>
      <c r="G153" s="7">
        <v>0</v>
      </c>
      <c r="H153" s="4">
        <v>0</v>
      </c>
      <c r="I153" s="76">
        <f t="shared" si="15"/>
        <v>0</v>
      </c>
      <c r="J153" s="26"/>
      <c r="K153" s="87">
        <f t="shared" si="13"/>
        <v>0</v>
      </c>
      <c r="L153" s="48"/>
      <c r="M153" s="16">
        <f t="shared" si="14"/>
        <v>0</v>
      </c>
    </row>
    <row r="154" spans="1:13" ht="12.75" hidden="1">
      <c r="A154" s="45" t="str">
        <f>+$A$31</f>
        <v>Computer Systems Analyst I, (Contractor Facility PAX offsite)</v>
      </c>
      <c r="B154" s="18"/>
      <c r="C154" s="10"/>
      <c r="D154" s="63">
        <v>3</v>
      </c>
      <c r="E154" s="14"/>
      <c r="F154" s="14"/>
      <c r="G154" s="7">
        <v>0</v>
      </c>
      <c r="H154" s="4">
        <v>0</v>
      </c>
      <c r="I154" s="76">
        <f t="shared" si="15"/>
        <v>0</v>
      </c>
      <c r="J154" s="26"/>
      <c r="K154" s="87">
        <f t="shared" si="13"/>
        <v>0</v>
      </c>
      <c r="L154" s="48"/>
      <c r="M154" s="16">
        <f t="shared" si="14"/>
        <v>0</v>
      </c>
    </row>
    <row r="155" spans="1:13" ht="12.75" hidden="1">
      <c r="A155" s="45" t="str">
        <f>+$A$32</f>
        <v>Data Entry Operator II, (Contractor Facility PAX offsite)</v>
      </c>
      <c r="B155" s="18"/>
      <c r="C155" s="10"/>
      <c r="D155" s="63">
        <v>3</v>
      </c>
      <c r="E155" s="14"/>
      <c r="F155" s="14"/>
      <c r="G155" s="7">
        <v>0</v>
      </c>
      <c r="H155" s="4">
        <v>0</v>
      </c>
      <c r="I155" s="76">
        <f t="shared" si="15"/>
        <v>0</v>
      </c>
      <c r="J155" s="26"/>
      <c r="K155" s="87">
        <f t="shared" si="13"/>
        <v>0</v>
      </c>
      <c r="L155" s="48"/>
      <c r="M155" s="16">
        <f t="shared" si="14"/>
        <v>0</v>
      </c>
    </row>
    <row r="156" spans="1:13" ht="12.75" hidden="1">
      <c r="A156" s="45" t="str">
        <f>+$A$33</f>
        <v>not comparable</v>
      </c>
      <c r="B156" s="18"/>
      <c r="C156" s="10"/>
      <c r="D156" s="63">
        <v>3</v>
      </c>
      <c r="E156" s="14"/>
      <c r="F156" s="14"/>
      <c r="G156" s="7">
        <v>0</v>
      </c>
      <c r="H156" s="4">
        <v>0</v>
      </c>
      <c r="I156" s="76">
        <f t="shared" si="15"/>
        <v>0</v>
      </c>
      <c r="J156" s="26"/>
      <c r="K156" s="87">
        <f t="shared" si="13"/>
        <v>0</v>
      </c>
      <c r="L156" s="48"/>
      <c r="M156" s="16">
        <f t="shared" si="14"/>
        <v>0</v>
      </c>
    </row>
    <row r="157" spans="1:13" ht="12.75" hidden="1">
      <c r="A157" s="45" t="str">
        <f>+$A$34</f>
        <v>not comparable</v>
      </c>
      <c r="B157" s="18"/>
      <c r="C157" s="10"/>
      <c r="D157" s="63">
        <v>3</v>
      </c>
      <c r="E157" s="14"/>
      <c r="F157" s="14"/>
      <c r="G157" s="7">
        <v>0</v>
      </c>
      <c r="H157" s="4">
        <v>0</v>
      </c>
      <c r="I157" s="76">
        <f t="shared" si="15"/>
        <v>0</v>
      </c>
      <c r="J157" s="26"/>
      <c r="K157" s="87">
        <f t="shared" si="13"/>
        <v>0</v>
      </c>
      <c r="L157" s="48"/>
      <c r="M157" s="16">
        <f t="shared" si="14"/>
        <v>0</v>
      </c>
    </row>
    <row r="158" spans="1:13" ht="12.75" hidden="1">
      <c r="A158" s="45" t="e">
        <f>+#REF!</f>
        <v>#REF!</v>
      </c>
      <c r="B158" s="18"/>
      <c r="C158" s="10"/>
      <c r="D158" s="63">
        <v>3</v>
      </c>
      <c r="E158" s="14"/>
      <c r="F158" s="14"/>
      <c r="G158" s="7">
        <v>0</v>
      </c>
      <c r="H158" s="4">
        <v>0</v>
      </c>
      <c r="I158" s="76">
        <f t="shared" si="15"/>
        <v>0</v>
      </c>
      <c r="J158" s="26"/>
      <c r="K158" s="87">
        <f t="shared" si="13"/>
        <v>0</v>
      </c>
      <c r="L158" s="48"/>
      <c r="M158" s="16">
        <f t="shared" si="14"/>
        <v>0</v>
      </c>
    </row>
    <row r="159" spans="1:13" ht="12.75" hidden="1">
      <c r="A159" s="45" t="e">
        <f>+#REF!</f>
        <v>#REF!</v>
      </c>
      <c r="B159" s="18"/>
      <c r="C159" s="10"/>
      <c r="D159" s="63">
        <v>3</v>
      </c>
      <c r="E159" s="14"/>
      <c r="F159" s="14"/>
      <c r="G159" s="7">
        <v>0</v>
      </c>
      <c r="H159" s="4">
        <v>0</v>
      </c>
      <c r="I159" s="76">
        <f t="shared" si="15"/>
        <v>0</v>
      </c>
      <c r="J159" s="26"/>
      <c r="K159" s="87">
        <f t="shared" si="13"/>
        <v>0</v>
      </c>
      <c r="L159" s="48"/>
      <c r="M159" s="16">
        <f t="shared" si="14"/>
        <v>0</v>
      </c>
    </row>
    <row r="160" spans="1:13" ht="12.75" hidden="1">
      <c r="A160" s="45" t="str">
        <f>+$A$35</f>
        <v>not comparable</v>
      </c>
      <c r="B160" s="18"/>
      <c r="C160" s="10"/>
      <c r="D160" s="63">
        <v>3</v>
      </c>
      <c r="E160" s="14"/>
      <c r="F160" s="14"/>
      <c r="G160" s="7">
        <v>0</v>
      </c>
      <c r="H160" s="4">
        <v>0</v>
      </c>
      <c r="I160" s="76">
        <f t="shared" si="15"/>
        <v>0</v>
      </c>
      <c r="J160" s="26"/>
      <c r="K160" s="87">
        <f t="shared" si="13"/>
        <v>0</v>
      </c>
      <c r="L160" s="48"/>
      <c r="M160" s="16">
        <f t="shared" si="14"/>
        <v>0</v>
      </c>
    </row>
    <row r="161" spans="1:13" ht="12.75" hidden="1">
      <c r="A161" s="45" t="s">
        <v>75</v>
      </c>
      <c r="B161" s="18"/>
      <c r="C161" s="15"/>
      <c r="D161" s="61">
        <v>3</v>
      </c>
      <c r="E161" s="14"/>
      <c r="F161" s="14"/>
      <c r="G161" s="7">
        <v>0</v>
      </c>
      <c r="H161" s="4">
        <v>0</v>
      </c>
      <c r="I161" s="76">
        <f t="shared" si="15"/>
        <v>0</v>
      </c>
      <c r="J161" s="26"/>
      <c r="K161" s="87">
        <f t="shared" si="13"/>
        <v>0</v>
      </c>
      <c r="L161" s="48"/>
      <c r="M161" s="16">
        <f t="shared" si="14"/>
        <v>0</v>
      </c>
    </row>
    <row r="162" spans="1:13" ht="12.75" hidden="1">
      <c r="A162" s="45" t="s">
        <v>75</v>
      </c>
      <c r="B162" s="18"/>
      <c r="C162" s="10"/>
      <c r="D162" s="63">
        <v>3</v>
      </c>
      <c r="E162" s="14"/>
      <c r="F162" s="14"/>
      <c r="G162" s="7">
        <v>0</v>
      </c>
      <c r="H162" s="4">
        <v>0</v>
      </c>
      <c r="I162" s="76">
        <f t="shared" si="15"/>
        <v>0</v>
      </c>
      <c r="J162" s="26"/>
      <c r="K162" s="87">
        <f t="shared" si="13"/>
        <v>0</v>
      </c>
      <c r="L162" s="48"/>
      <c r="M162" s="16">
        <f t="shared" si="14"/>
        <v>0</v>
      </c>
    </row>
    <row r="163" spans="1:13" ht="12.75" hidden="1">
      <c r="A163" s="45" t="s">
        <v>75</v>
      </c>
      <c r="B163" s="18"/>
      <c r="C163" s="10"/>
      <c r="D163" s="63">
        <v>3</v>
      </c>
      <c r="E163" s="14"/>
      <c r="F163" s="14"/>
      <c r="G163" s="7">
        <v>0</v>
      </c>
      <c r="H163" s="4">
        <v>0</v>
      </c>
      <c r="I163" s="76">
        <f t="shared" si="15"/>
        <v>0</v>
      </c>
      <c r="J163" s="26"/>
      <c r="K163" s="87">
        <f t="shared" si="13"/>
        <v>0</v>
      </c>
      <c r="L163" s="48"/>
      <c r="M163" s="16">
        <f t="shared" si="14"/>
        <v>0</v>
      </c>
    </row>
    <row r="164" spans="1:13" ht="12.75" hidden="1">
      <c r="A164" s="45" t="s">
        <v>75</v>
      </c>
      <c r="B164" s="18"/>
      <c r="C164" s="10"/>
      <c r="D164" s="63">
        <v>3</v>
      </c>
      <c r="E164" s="14"/>
      <c r="F164" s="14"/>
      <c r="G164" s="7">
        <v>0</v>
      </c>
      <c r="H164" s="4">
        <v>0</v>
      </c>
      <c r="I164" s="76">
        <f t="shared" si="15"/>
        <v>0</v>
      </c>
      <c r="J164" s="26"/>
      <c r="K164" s="87">
        <f t="shared" si="13"/>
        <v>0</v>
      </c>
      <c r="L164" s="48"/>
      <c r="M164" s="16">
        <f t="shared" si="14"/>
        <v>0</v>
      </c>
    </row>
    <row r="165" spans="1:13" ht="12.75" hidden="1">
      <c r="A165" s="45" t="s">
        <v>75</v>
      </c>
      <c r="B165" s="18"/>
      <c r="C165" s="10"/>
      <c r="D165" s="63">
        <v>3</v>
      </c>
      <c r="E165" s="14"/>
      <c r="F165" s="14"/>
      <c r="G165" s="7">
        <v>0</v>
      </c>
      <c r="H165" s="4">
        <v>0</v>
      </c>
      <c r="I165" s="76">
        <f t="shared" si="15"/>
        <v>0</v>
      </c>
      <c r="J165" s="26"/>
      <c r="K165" s="87">
        <f t="shared" si="13"/>
        <v>0</v>
      </c>
      <c r="L165" s="48"/>
      <c r="M165" s="16">
        <f t="shared" si="14"/>
        <v>0</v>
      </c>
    </row>
    <row r="166" spans="1:13" ht="12.75" hidden="1">
      <c r="A166" s="45" t="s">
        <v>75</v>
      </c>
      <c r="B166" s="18"/>
      <c r="C166" s="10"/>
      <c r="D166" s="63">
        <v>3</v>
      </c>
      <c r="E166" s="14"/>
      <c r="F166" s="14"/>
      <c r="G166" s="7">
        <v>0</v>
      </c>
      <c r="H166" s="4">
        <v>0</v>
      </c>
      <c r="I166" s="76">
        <f t="shared" si="15"/>
        <v>0</v>
      </c>
      <c r="J166" s="26"/>
      <c r="K166" s="87">
        <f t="shared" si="13"/>
        <v>0</v>
      </c>
      <c r="L166" s="48"/>
      <c r="M166" s="16">
        <f t="shared" si="14"/>
        <v>0</v>
      </c>
    </row>
    <row r="167" spans="1:13" ht="12.75" hidden="1">
      <c r="A167" s="45" t="s">
        <v>75</v>
      </c>
      <c r="B167" s="18"/>
      <c r="C167" s="10"/>
      <c r="D167" s="63">
        <v>3</v>
      </c>
      <c r="E167" s="14"/>
      <c r="F167" s="14"/>
      <c r="G167" s="7">
        <v>0</v>
      </c>
      <c r="H167" s="4">
        <v>0</v>
      </c>
      <c r="I167" s="76">
        <f t="shared" si="15"/>
        <v>0</v>
      </c>
      <c r="J167" s="26"/>
      <c r="K167" s="87">
        <f t="shared" si="13"/>
        <v>0</v>
      </c>
      <c r="L167" s="48"/>
      <c r="M167" s="16">
        <f t="shared" si="14"/>
        <v>0</v>
      </c>
    </row>
    <row r="168" spans="1:13" ht="12.75" hidden="1">
      <c r="A168" s="45" t="s">
        <v>75</v>
      </c>
      <c r="B168" s="18"/>
      <c r="C168" s="10"/>
      <c r="D168" s="63">
        <v>3</v>
      </c>
      <c r="E168" s="14"/>
      <c r="F168" s="14"/>
      <c r="G168" s="7">
        <v>0</v>
      </c>
      <c r="H168" s="4">
        <v>0</v>
      </c>
      <c r="I168" s="76">
        <f t="shared" si="15"/>
        <v>0</v>
      </c>
      <c r="J168" s="26"/>
      <c r="K168" s="87">
        <f t="shared" si="13"/>
        <v>0</v>
      </c>
      <c r="L168" s="48"/>
      <c r="M168" s="16">
        <f t="shared" si="14"/>
        <v>0</v>
      </c>
    </row>
    <row r="169" spans="1:13" ht="12.75" hidden="1">
      <c r="A169" s="45" t="s">
        <v>75</v>
      </c>
      <c r="B169" s="18"/>
      <c r="C169" s="10"/>
      <c r="D169" s="63">
        <v>3</v>
      </c>
      <c r="E169" s="14"/>
      <c r="F169" s="14"/>
      <c r="G169" s="7">
        <v>0</v>
      </c>
      <c r="H169" s="4">
        <v>0</v>
      </c>
      <c r="I169" s="76">
        <f t="shared" si="15"/>
        <v>0</v>
      </c>
      <c r="J169" s="26"/>
      <c r="K169" s="87">
        <f t="shared" si="13"/>
        <v>0</v>
      </c>
      <c r="L169" s="48"/>
      <c r="M169" s="16">
        <f t="shared" si="14"/>
        <v>0</v>
      </c>
    </row>
    <row r="170" spans="1:13" ht="12.75" hidden="1">
      <c r="A170" s="20" t="s">
        <v>46</v>
      </c>
      <c r="B170" s="18"/>
      <c r="C170" s="10"/>
      <c r="D170" s="63">
        <v>3</v>
      </c>
      <c r="E170" s="14"/>
      <c r="F170" s="14"/>
      <c r="G170" s="7">
        <v>0</v>
      </c>
      <c r="H170" s="4">
        <v>0</v>
      </c>
      <c r="I170" s="76">
        <f t="shared" si="15"/>
        <v>0</v>
      </c>
      <c r="J170" s="26"/>
      <c r="K170" s="87">
        <f t="shared" si="13"/>
        <v>0</v>
      </c>
      <c r="L170" s="48"/>
      <c r="M170" s="16">
        <f t="shared" si="14"/>
        <v>0</v>
      </c>
    </row>
    <row r="171" spans="1:13" ht="12.75" hidden="1">
      <c r="A171" s="20" t="s">
        <v>46</v>
      </c>
      <c r="B171" s="18"/>
      <c r="C171" s="15"/>
      <c r="D171" s="61">
        <v>3</v>
      </c>
      <c r="E171" s="14"/>
      <c r="F171" s="14"/>
      <c r="G171" s="7">
        <v>0</v>
      </c>
      <c r="H171" s="4">
        <v>0</v>
      </c>
      <c r="I171" s="76">
        <f t="shared" si="15"/>
        <v>0</v>
      </c>
      <c r="J171" s="26"/>
      <c r="K171" s="87">
        <f t="shared" si="13"/>
        <v>0</v>
      </c>
      <c r="L171" s="48"/>
      <c r="M171" s="16">
        <f t="shared" si="14"/>
        <v>0</v>
      </c>
    </row>
    <row r="172" spans="1:13" ht="12.75" hidden="1">
      <c r="A172" s="20" t="s">
        <v>46</v>
      </c>
      <c r="B172" s="18"/>
      <c r="C172" s="10"/>
      <c r="D172" s="63">
        <v>3</v>
      </c>
      <c r="E172" s="14"/>
      <c r="F172" s="14"/>
      <c r="G172" s="7">
        <v>0</v>
      </c>
      <c r="H172" s="4">
        <v>0</v>
      </c>
      <c r="I172" s="76">
        <f t="shared" si="15"/>
        <v>0</v>
      </c>
      <c r="J172" s="26"/>
      <c r="K172" s="87">
        <f t="shared" si="13"/>
        <v>0</v>
      </c>
      <c r="L172" s="48"/>
      <c r="M172" s="16">
        <f t="shared" si="14"/>
        <v>0</v>
      </c>
    </row>
    <row r="173" spans="1:13" ht="13.5" hidden="1" thickBot="1">
      <c r="A173" s="71" t="s">
        <v>46</v>
      </c>
      <c r="B173" s="18"/>
      <c r="C173" s="10"/>
      <c r="D173" s="63">
        <v>3</v>
      </c>
      <c r="E173" s="14"/>
      <c r="F173" s="14"/>
      <c r="G173" s="7">
        <v>0</v>
      </c>
      <c r="H173" s="4">
        <v>0</v>
      </c>
      <c r="I173" s="77">
        <f t="shared" si="15"/>
        <v>0</v>
      </c>
      <c r="J173" s="26"/>
      <c r="K173" s="77">
        <f t="shared" si="13"/>
        <v>0</v>
      </c>
      <c r="L173" s="48"/>
      <c r="M173" s="77">
        <f t="shared" si="14"/>
        <v>0</v>
      </c>
    </row>
    <row r="174" spans="1:13" ht="12.75" hidden="1">
      <c r="A174" s="45" t="s">
        <v>35</v>
      </c>
      <c r="B174" s="20"/>
      <c r="C174" s="36"/>
      <c r="D174" s="58"/>
      <c r="E174" s="37"/>
      <c r="F174" s="37"/>
      <c r="G174" s="20"/>
      <c r="H174" s="65">
        <f>SUM(H134:H173)</f>
        <v>0</v>
      </c>
      <c r="I174" s="78">
        <f>SUM(I134:I173)</f>
        <v>0</v>
      </c>
      <c r="J174" s="26"/>
      <c r="K174" s="78">
        <f>SUM(K134:K173)</f>
        <v>0</v>
      </c>
      <c r="L174" s="48"/>
      <c r="M174" s="78">
        <f>SUM(M134:M173)</f>
        <v>0</v>
      </c>
    </row>
    <row r="175" spans="1:13" ht="13.5" hidden="1" thickBot="1">
      <c r="A175" s="46" t="s">
        <v>36</v>
      </c>
      <c r="B175" s="18"/>
      <c r="C175" s="60"/>
      <c r="D175" s="61"/>
      <c r="E175" s="62"/>
      <c r="F175" s="62"/>
      <c r="G175" s="39" t="s">
        <v>7</v>
      </c>
      <c r="H175" s="20" t="s">
        <v>7</v>
      </c>
      <c r="I175" s="80" t="s">
        <v>7</v>
      </c>
      <c r="J175" s="26"/>
      <c r="K175" s="89" t="s">
        <v>7</v>
      </c>
      <c r="L175" s="38" t="s">
        <v>7</v>
      </c>
      <c r="M175" s="38"/>
    </row>
    <row r="176" spans="1:13" ht="12.75" hidden="1">
      <c r="A176" s="45" t="str">
        <f>+$A$5</f>
        <v>Program Manager, Senior, (Contractor Facility PAX offsite)(Key) </v>
      </c>
      <c r="B176" s="18"/>
      <c r="C176" s="15"/>
      <c r="D176" s="61">
        <v>4</v>
      </c>
      <c r="E176" s="14"/>
      <c r="F176" s="14"/>
      <c r="G176" s="7">
        <v>0</v>
      </c>
      <c r="H176" s="4">
        <v>0</v>
      </c>
      <c r="I176" s="76">
        <f>SUM($G176*H176)</f>
        <v>0</v>
      </c>
      <c r="J176" s="26"/>
      <c r="K176" s="87">
        <f aca="true" t="shared" si="16" ref="K176:K215">+H176</f>
        <v>0</v>
      </c>
      <c r="L176" s="48"/>
      <c r="M176" s="16">
        <f aca="true" t="shared" si="17" ref="M176:M215">+I176</f>
        <v>0</v>
      </c>
    </row>
    <row r="177" spans="1:13" ht="12.75" hidden="1">
      <c r="A177" s="20" t="str">
        <f>+$A$6</f>
        <v>Engineer/Scientist, Senior, (PAX onsite)</v>
      </c>
      <c r="B177" s="18"/>
      <c r="C177" s="10"/>
      <c r="D177" s="63">
        <v>4</v>
      </c>
      <c r="E177" s="14"/>
      <c r="F177" s="14"/>
      <c r="G177" s="7">
        <v>0</v>
      </c>
      <c r="H177" s="4">
        <v>0</v>
      </c>
      <c r="I177" s="76">
        <f>SUM($G177*H177)</f>
        <v>0</v>
      </c>
      <c r="J177" s="26"/>
      <c r="K177" s="87">
        <f t="shared" si="16"/>
        <v>0</v>
      </c>
      <c r="L177" s="48"/>
      <c r="M177" s="16">
        <f t="shared" si="17"/>
        <v>0</v>
      </c>
    </row>
    <row r="178" spans="1:13" ht="12.75" hidden="1">
      <c r="A178" s="20" t="str">
        <f>+$A$7</f>
        <v>Engineer/Scientist, Senior,  (Contractor Facility PAX offsite)</v>
      </c>
      <c r="B178" s="18"/>
      <c r="C178" s="10"/>
      <c r="D178" s="63">
        <v>4</v>
      </c>
      <c r="E178" s="14"/>
      <c r="F178" s="14"/>
      <c r="G178" s="7">
        <v>0</v>
      </c>
      <c r="H178" s="4">
        <v>0</v>
      </c>
      <c r="I178" s="76">
        <f aca="true" t="shared" si="18" ref="I178:I215">SUM($G178*H178)</f>
        <v>0</v>
      </c>
      <c r="J178" s="26"/>
      <c r="K178" s="87">
        <f t="shared" si="16"/>
        <v>0</v>
      </c>
      <c r="L178" s="48"/>
      <c r="M178" s="16">
        <f t="shared" si="17"/>
        <v>0</v>
      </c>
    </row>
    <row r="179" spans="1:13" ht="12.75" hidden="1">
      <c r="A179" s="45" t="str">
        <f>+$A$8</f>
        <v>Engineer/Scientist, Journey Level, (PAX onsite)</v>
      </c>
      <c r="B179" s="18"/>
      <c r="C179" s="10"/>
      <c r="D179" s="63">
        <v>4</v>
      </c>
      <c r="E179" s="14"/>
      <c r="F179" s="14"/>
      <c r="G179" s="7">
        <v>0</v>
      </c>
      <c r="H179" s="4">
        <v>0</v>
      </c>
      <c r="I179" s="76">
        <f t="shared" si="18"/>
        <v>0</v>
      </c>
      <c r="J179" s="26"/>
      <c r="K179" s="87">
        <f t="shared" si="16"/>
        <v>0</v>
      </c>
      <c r="L179" s="48"/>
      <c r="M179" s="16">
        <f t="shared" si="17"/>
        <v>0</v>
      </c>
    </row>
    <row r="180" spans="1:13" ht="12.75" hidden="1">
      <c r="A180" s="20" t="str">
        <f>+$A$9</f>
        <v>Engineer/Scientist, Journey Level, (Contractor Facility PAX offsite)</v>
      </c>
      <c r="B180" s="18"/>
      <c r="C180" s="10"/>
      <c r="D180" s="63">
        <v>4</v>
      </c>
      <c r="E180" s="14"/>
      <c r="F180" s="14"/>
      <c r="G180" s="7">
        <v>0</v>
      </c>
      <c r="H180" s="4">
        <v>0</v>
      </c>
      <c r="I180" s="76">
        <f t="shared" si="18"/>
        <v>0</v>
      </c>
      <c r="J180" s="26"/>
      <c r="K180" s="87">
        <f t="shared" si="16"/>
        <v>0</v>
      </c>
      <c r="L180" s="48"/>
      <c r="M180" s="16">
        <f t="shared" si="17"/>
        <v>0</v>
      </c>
    </row>
    <row r="181" spans="1:13" ht="12.75" hidden="1">
      <c r="A181" s="20" t="str">
        <f>+$A$10</f>
        <v>Engineer/Scientist, Junior, (PAX onsite)</v>
      </c>
      <c r="B181" s="18"/>
      <c r="C181" s="10"/>
      <c r="D181" s="63">
        <v>4</v>
      </c>
      <c r="E181" s="14"/>
      <c r="F181" s="14"/>
      <c r="G181" s="7">
        <v>0</v>
      </c>
      <c r="H181" s="4">
        <v>0</v>
      </c>
      <c r="I181" s="76">
        <f t="shared" si="18"/>
        <v>0</v>
      </c>
      <c r="J181" s="26"/>
      <c r="K181" s="87">
        <f t="shared" si="16"/>
        <v>0</v>
      </c>
      <c r="L181" s="48"/>
      <c r="M181" s="16">
        <f t="shared" si="17"/>
        <v>0</v>
      </c>
    </row>
    <row r="182" spans="1:13" ht="12.75" hidden="1">
      <c r="A182" s="20" t="str">
        <f>+$A$17</f>
        <v>Operations Research Analyst, Senior, (Contractor Facility PAX offsite)(Key) </v>
      </c>
      <c r="B182" s="18"/>
      <c r="C182" s="10"/>
      <c r="D182" s="63">
        <v>4</v>
      </c>
      <c r="E182" s="14"/>
      <c r="F182" s="14"/>
      <c r="G182" s="7">
        <v>0</v>
      </c>
      <c r="H182" s="4">
        <v>0</v>
      </c>
      <c r="I182" s="76">
        <f t="shared" si="18"/>
        <v>0</v>
      </c>
      <c r="J182" s="26"/>
      <c r="K182" s="87">
        <f t="shared" si="16"/>
        <v>0</v>
      </c>
      <c r="L182" s="48"/>
      <c r="M182" s="16">
        <f t="shared" si="17"/>
        <v>0</v>
      </c>
    </row>
    <row r="183" spans="1:13" ht="12.75" hidden="1">
      <c r="A183" s="45" t="str">
        <f>+$A$18</f>
        <v>Operations Research Analyst, Journey Level, (PAX onsite)</v>
      </c>
      <c r="B183" s="18"/>
      <c r="C183" s="10"/>
      <c r="D183" s="63">
        <v>4</v>
      </c>
      <c r="E183" s="14"/>
      <c r="F183" s="14"/>
      <c r="G183" s="7">
        <v>0</v>
      </c>
      <c r="H183" s="4">
        <v>0</v>
      </c>
      <c r="I183" s="76">
        <f t="shared" si="18"/>
        <v>0</v>
      </c>
      <c r="J183" s="26"/>
      <c r="K183" s="87">
        <f t="shared" si="16"/>
        <v>0</v>
      </c>
      <c r="L183" s="48"/>
      <c r="M183" s="16">
        <f t="shared" si="17"/>
        <v>0</v>
      </c>
    </row>
    <row r="184" spans="1:13" ht="12.75" hidden="1">
      <c r="A184" s="45" t="str">
        <f>+$A$19</f>
        <v>Operations Research Analyst, Journey Level, )Contractor Facility PAX offsite)</v>
      </c>
      <c r="B184" s="18"/>
      <c r="C184" s="10"/>
      <c r="D184" s="63">
        <v>4</v>
      </c>
      <c r="E184" s="14"/>
      <c r="F184" s="14"/>
      <c r="G184" s="7">
        <v>0</v>
      </c>
      <c r="H184" s="4">
        <v>0</v>
      </c>
      <c r="I184" s="76">
        <f t="shared" si="18"/>
        <v>0</v>
      </c>
      <c r="J184" s="26"/>
      <c r="K184" s="87">
        <f t="shared" si="16"/>
        <v>0</v>
      </c>
      <c r="L184" s="48"/>
      <c r="M184" s="16">
        <f t="shared" si="17"/>
        <v>0</v>
      </c>
    </row>
    <row r="185" spans="1:13" ht="12.75" hidden="1">
      <c r="A185" s="45" t="str">
        <f>+$A$20</f>
        <v>Engineering Technician, Senior, (PAX onsite)</v>
      </c>
      <c r="B185" s="18"/>
      <c r="C185" s="10"/>
      <c r="D185" s="63">
        <v>4</v>
      </c>
      <c r="E185" s="14"/>
      <c r="F185" s="14"/>
      <c r="G185" s="7">
        <v>0</v>
      </c>
      <c r="H185" s="4">
        <v>0</v>
      </c>
      <c r="I185" s="76">
        <f t="shared" si="18"/>
        <v>0</v>
      </c>
      <c r="J185" s="26"/>
      <c r="K185" s="87">
        <f t="shared" si="16"/>
        <v>0</v>
      </c>
      <c r="L185" s="48"/>
      <c r="M185" s="16">
        <f t="shared" si="17"/>
        <v>0</v>
      </c>
    </row>
    <row r="186" spans="1:13" ht="12.75" hidden="1">
      <c r="A186" s="45" t="str">
        <f>+$A$21</f>
        <v>Engineering Technician, Senior, (Contractor Facility PAX offsite)</v>
      </c>
      <c r="B186" s="18"/>
      <c r="C186" s="10"/>
      <c r="D186" s="63">
        <v>4</v>
      </c>
      <c r="E186" s="14"/>
      <c r="F186" s="14"/>
      <c r="G186" s="7">
        <v>0</v>
      </c>
      <c r="H186" s="4">
        <v>0</v>
      </c>
      <c r="I186" s="76">
        <f t="shared" si="18"/>
        <v>0</v>
      </c>
      <c r="J186" s="26"/>
      <c r="K186" s="87">
        <f t="shared" si="16"/>
        <v>0</v>
      </c>
      <c r="L186" s="48"/>
      <c r="M186" s="16">
        <f t="shared" si="17"/>
        <v>0</v>
      </c>
    </row>
    <row r="187" spans="1:13" ht="12.75" hidden="1">
      <c r="A187" s="45" t="str">
        <f>+$A$22</f>
        <v>Engineering Technician, Journey Level, (PAX onsite)</v>
      </c>
      <c r="B187" s="18"/>
      <c r="C187" s="10"/>
      <c r="D187" s="63">
        <v>4</v>
      </c>
      <c r="E187" s="14"/>
      <c r="F187" s="14"/>
      <c r="G187" s="7">
        <v>0</v>
      </c>
      <c r="H187" s="4">
        <v>0</v>
      </c>
      <c r="I187" s="76">
        <f t="shared" si="18"/>
        <v>0</v>
      </c>
      <c r="J187" s="26"/>
      <c r="K187" s="87">
        <f t="shared" si="16"/>
        <v>0</v>
      </c>
      <c r="L187" s="48"/>
      <c r="M187" s="16">
        <f t="shared" si="17"/>
        <v>0</v>
      </c>
    </row>
    <row r="188" spans="1:13" ht="12.75" hidden="1">
      <c r="A188" s="45" t="str">
        <f>+$A$23</f>
        <v>Engineering Technician, Journey Level, (Contractor Facility PAX offsite)</v>
      </c>
      <c r="B188" s="18"/>
      <c r="C188" s="10"/>
      <c r="D188" s="63">
        <v>4</v>
      </c>
      <c r="E188" s="14"/>
      <c r="F188" s="14"/>
      <c r="G188" s="7">
        <v>0</v>
      </c>
      <c r="H188" s="4">
        <v>0</v>
      </c>
      <c r="I188" s="76">
        <f t="shared" si="18"/>
        <v>0</v>
      </c>
      <c r="J188" s="26"/>
      <c r="K188" s="87">
        <f t="shared" si="16"/>
        <v>0</v>
      </c>
      <c r="L188" s="48"/>
      <c r="M188" s="16">
        <f t="shared" si="17"/>
        <v>0</v>
      </c>
    </row>
    <row r="189" spans="1:13" ht="12.75" hidden="1">
      <c r="A189" s="45" t="str">
        <f>+$A$24</f>
        <v>Systems Analyst, Senior, (PAX onsite)</v>
      </c>
      <c r="B189" s="18"/>
      <c r="C189" s="10"/>
      <c r="D189" s="63">
        <v>4</v>
      </c>
      <c r="E189" s="14"/>
      <c r="F189" s="14"/>
      <c r="G189" s="7">
        <v>0</v>
      </c>
      <c r="H189" s="4">
        <v>0</v>
      </c>
      <c r="I189" s="76">
        <f t="shared" si="18"/>
        <v>0</v>
      </c>
      <c r="J189" s="26"/>
      <c r="K189" s="87">
        <f t="shared" si="16"/>
        <v>0</v>
      </c>
      <c r="L189" s="48"/>
      <c r="M189" s="16">
        <f t="shared" si="17"/>
        <v>0</v>
      </c>
    </row>
    <row r="190" spans="1:13" ht="12.75" hidden="1">
      <c r="A190" s="45" t="str">
        <f>+$A$25</f>
        <v>Systems Analyst, Journey Level, (PAX onsite)</v>
      </c>
      <c r="B190" s="18"/>
      <c r="C190" s="10"/>
      <c r="D190" s="63">
        <v>4</v>
      </c>
      <c r="E190" s="14"/>
      <c r="F190" s="14"/>
      <c r="G190" s="7">
        <v>0</v>
      </c>
      <c r="H190" s="4">
        <v>0</v>
      </c>
      <c r="I190" s="76">
        <f t="shared" si="18"/>
        <v>0</v>
      </c>
      <c r="J190" s="26"/>
      <c r="K190" s="87">
        <f t="shared" si="16"/>
        <v>0</v>
      </c>
      <c r="L190" s="48"/>
      <c r="M190" s="16">
        <f t="shared" si="17"/>
        <v>0</v>
      </c>
    </row>
    <row r="191" spans="1:13" ht="12.75" hidden="1">
      <c r="A191" s="45" t="str">
        <f>+$A$26</f>
        <v>Program Analyst, Senior, (PAX onsite)</v>
      </c>
      <c r="B191" s="18"/>
      <c r="C191" s="10"/>
      <c r="D191" s="63">
        <v>4</v>
      </c>
      <c r="E191" s="14"/>
      <c r="F191" s="14"/>
      <c r="G191" s="7">
        <v>0</v>
      </c>
      <c r="H191" s="4">
        <v>0</v>
      </c>
      <c r="I191" s="76">
        <f t="shared" si="18"/>
        <v>0</v>
      </c>
      <c r="J191" s="26"/>
      <c r="K191" s="87">
        <f t="shared" si="16"/>
        <v>0</v>
      </c>
      <c r="L191" s="48"/>
      <c r="M191" s="16">
        <f t="shared" si="17"/>
        <v>0</v>
      </c>
    </row>
    <row r="192" spans="1:13" ht="12.75" hidden="1">
      <c r="A192" s="45" t="str">
        <f>+$A$27</f>
        <v>Program Analyst, Journey Level, (PAX onsite)</v>
      </c>
      <c r="B192" s="18"/>
      <c r="C192" s="10"/>
      <c r="D192" s="63">
        <v>4</v>
      </c>
      <c r="E192" s="14"/>
      <c r="F192" s="14"/>
      <c r="G192" s="7">
        <v>0</v>
      </c>
      <c r="H192" s="4">
        <v>0</v>
      </c>
      <c r="I192" s="76">
        <f t="shared" si="18"/>
        <v>0</v>
      </c>
      <c r="J192" s="26"/>
      <c r="K192" s="87">
        <f t="shared" si="16"/>
        <v>0</v>
      </c>
      <c r="L192" s="48"/>
      <c r="M192" s="16">
        <f t="shared" si="17"/>
        <v>0</v>
      </c>
    </row>
    <row r="193" spans="1:13" ht="12.75" hidden="1">
      <c r="A193" s="45" t="str">
        <f>+$A$28</f>
        <v>Program Analyst, Journey Level Contractor Facility, (PAX offsite)</v>
      </c>
      <c r="B193" s="18"/>
      <c r="C193" s="10"/>
      <c r="D193" s="63">
        <v>4</v>
      </c>
      <c r="E193" s="14"/>
      <c r="F193" s="14"/>
      <c r="G193" s="7">
        <v>0</v>
      </c>
      <c r="H193" s="4">
        <v>0</v>
      </c>
      <c r="I193" s="76">
        <f t="shared" si="18"/>
        <v>0</v>
      </c>
      <c r="J193" s="26"/>
      <c r="K193" s="87">
        <f t="shared" si="16"/>
        <v>0</v>
      </c>
      <c r="L193" s="48"/>
      <c r="M193" s="16">
        <f t="shared" si="17"/>
        <v>0</v>
      </c>
    </row>
    <row r="194" spans="1:13" ht="12.75" hidden="1">
      <c r="A194" s="45" t="str">
        <f>+$A$29</f>
        <v>Configuration Management Analyst, (PAX onsite)</v>
      </c>
      <c r="B194" s="18"/>
      <c r="C194" s="10"/>
      <c r="D194" s="63">
        <v>4</v>
      </c>
      <c r="E194" s="14"/>
      <c r="F194" s="14"/>
      <c r="G194" s="7">
        <v>0</v>
      </c>
      <c r="H194" s="4">
        <v>0</v>
      </c>
      <c r="I194" s="76">
        <f t="shared" si="18"/>
        <v>0</v>
      </c>
      <c r="J194" s="26"/>
      <c r="K194" s="87">
        <f t="shared" si="16"/>
        <v>0</v>
      </c>
      <c r="L194" s="48"/>
      <c r="M194" s="16">
        <f t="shared" si="17"/>
        <v>0</v>
      </c>
    </row>
    <row r="195" spans="1:13" ht="12.75" hidden="1">
      <c r="A195" s="45" t="str">
        <f>+$A$30</f>
        <v>Configuration Management Analyst, (Contractor Facility PAX offsite)</v>
      </c>
      <c r="B195" s="18"/>
      <c r="C195" s="10"/>
      <c r="D195" s="63">
        <v>4</v>
      </c>
      <c r="E195" s="14"/>
      <c r="F195" s="14"/>
      <c r="G195" s="7">
        <v>0</v>
      </c>
      <c r="H195" s="4">
        <v>0</v>
      </c>
      <c r="I195" s="76">
        <f t="shared" si="18"/>
        <v>0</v>
      </c>
      <c r="J195" s="26"/>
      <c r="K195" s="87">
        <f t="shared" si="16"/>
        <v>0</v>
      </c>
      <c r="L195" s="48"/>
      <c r="M195" s="16">
        <f t="shared" si="17"/>
        <v>0</v>
      </c>
    </row>
    <row r="196" spans="1:13" ht="12.75" hidden="1">
      <c r="A196" s="45" t="str">
        <f>+$A$31</f>
        <v>Computer Systems Analyst I, (Contractor Facility PAX offsite)</v>
      </c>
      <c r="B196" s="18"/>
      <c r="C196" s="10"/>
      <c r="D196" s="63">
        <v>4</v>
      </c>
      <c r="E196" s="14"/>
      <c r="F196" s="14"/>
      <c r="G196" s="7">
        <v>0</v>
      </c>
      <c r="H196" s="4">
        <v>0</v>
      </c>
      <c r="I196" s="76">
        <f t="shared" si="18"/>
        <v>0</v>
      </c>
      <c r="J196" s="26"/>
      <c r="K196" s="87">
        <f t="shared" si="16"/>
        <v>0</v>
      </c>
      <c r="L196" s="48"/>
      <c r="M196" s="16">
        <f t="shared" si="17"/>
        <v>0</v>
      </c>
    </row>
    <row r="197" spans="1:13" ht="12.75" hidden="1">
      <c r="A197" s="45" t="str">
        <f>+$A$32</f>
        <v>Data Entry Operator II, (Contractor Facility PAX offsite)</v>
      </c>
      <c r="B197" s="18"/>
      <c r="C197" s="10"/>
      <c r="D197" s="63">
        <v>4</v>
      </c>
      <c r="E197" s="14"/>
      <c r="F197" s="14"/>
      <c r="G197" s="7">
        <v>0</v>
      </c>
      <c r="H197" s="4">
        <v>0</v>
      </c>
      <c r="I197" s="76">
        <f t="shared" si="18"/>
        <v>0</v>
      </c>
      <c r="J197" s="26"/>
      <c r="K197" s="87">
        <f t="shared" si="16"/>
        <v>0</v>
      </c>
      <c r="L197" s="48"/>
      <c r="M197" s="16">
        <f t="shared" si="17"/>
        <v>0</v>
      </c>
    </row>
    <row r="198" spans="1:13" ht="12.75" hidden="1">
      <c r="A198" s="45" t="str">
        <f>+$A$33</f>
        <v>not comparable</v>
      </c>
      <c r="B198" s="18"/>
      <c r="C198" s="10"/>
      <c r="D198" s="63">
        <v>4</v>
      </c>
      <c r="E198" s="14"/>
      <c r="F198" s="14"/>
      <c r="G198" s="7">
        <v>0</v>
      </c>
      <c r="H198" s="4">
        <v>0</v>
      </c>
      <c r="I198" s="76">
        <f t="shared" si="18"/>
        <v>0</v>
      </c>
      <c r="J198" s="26"/>
      <c r="K198" s="87">
        <f t="shared" si="16"/>
        <v>0</v>
      </c>
      <c r="L198" s="48"/>
      <c r="M198" s="16">
        <f t="shared" si="17"/>
        <v>0</v>
      </c>
    </row>
    <row r="199" spans="1:13" ht="12.75" hidden="1">
      <c r="A199" s="45" t="str">
        <f>+$A$34</f>
        <v>not comparable</v>
      </c>
      <c r="B199" s="18"/>
      <c r="C199" s="10"/>
      <c r="D199" s="63">
        <v>4</v>
      </c>
      <c r="E199" s="14"/>
      <c r="F199" s="14"/>
      <c r="G199" s="7">
        <v>0</v>
      </c>
      <c r="H199" s="4">
        <v>0</v>
      </c>
      <c r="I199" s="76">
        <f t="shared" si="18"/>
        <v>0</v>
      </c>
      <c r="J199" s="26"/>
      <c r="K199" s="87">
        <f t="shared" si="16"/>
        <v>0</v>
      </c>
      <c r="L199" s="48"/>
      <c r="M199" s="16">
        <f t="shared" si="17"/>
        <v>0</v>
      </c>
    </row>
    <row r="200" spans="1:13" ht="12.75" hidden="1">
      <c r="A200" s="45" t="e">
        <f>+#REF!</f>
        <v>#REF!</v>
      </c>
      <c r="B200" s="18"/>
      <c r="C200" s="10"/>
      <c r="D200" s="63">
        <v>4</v>
      </c>
      <c r="E200" s="14"/>
      <c r="F200" s="14"/>
      <c r="G200" s="7">
        <v>0</v>
      </c>
      <c r="H200" s="4">
        <v>0</v>
      </c>
      <c r="I200" s="76">
        <f t="shared" si="18"/>
        <v>0</v>
      </c>
      <c r="J200" s="26"/>
      <c r="K200" s="87">
        <f t="shared" si="16"/>
        <v>0</v>
      </c>
      <c r="L200" s="48"/>
      <c r="M200" s="16">
        <f t="shared" si="17"/>
        <v>0</v>
      </c>
    </row>
    <row r="201" spans="1:13" ht="12.75" hidden="1">
      <c r="A201" s="45" t="e">
        <f>+#REF!</f>
        <v>#REF!</v>
      </c>
      <c r="B201" s="18"/>
      <c r="C201" s="10"/>
      <c r="D201" s="63">
        <v>4</v>
      </c>
      <c r="E201" s="14"/>
      <c r="F201" s="14"/>
      <c r="G201" s="7">
        <v>0</v>
      </c>
      <c r="H201" s="4">
        <v>0</v>
      </c>
      <c r="I201" s="76">
        <f t="shared" si="18"/>
        <v>0</v>
      </c>
      <c r="J201" s="26"/>
      <c r="K201" s="87">
        <f t="shared" si="16"/>
        <v>0</v>
      </c>
      <c r="L201" s="48"/>
      <c r="M201" s="16">
        <f t="shared" si="17"/>
        <v>0</v>
      </c>
    </row>
    <row r="202" spans="1:13" ht="12.75" hidden="1">
      <c r="A202" s="45" t="str">
        <f>+$A$35</f>
        <v>not comparable</v>
      </c>
      <c r="B202" s="18"/>
      <c r="C202" s="10"/>
      <c r="D202" s="63">
        <v>4</v>
      </c>
      <c r="E202" s="14"/>
      <c r="F202" s="14"/>
      <c r="G202" s="7">
        <v>0</v>
      </c>
      <c r="H202" s="4">
        <v>0</v>
      </c>
      <c r="I202" s="76">
        <f t="shared" si="18"/>
        <v>0</v>
      </c>
      <c r="J202" s="26"/>
      <c r="K202" s="87">
        <f t="shared" si="16"/>
        <v>0</v>
      </c>
      <c r="L202" s="48"/>
      <c r="M202" s="16">
        <f t="shared" si="17"/>
        <v>0</v>
      </c>
    </row>
    <row r="203" spans="1:13" ht="12.75" hidden="1">
      <c r="A203" s="45" t="s">
        <v>75</v>
      </c>
      <c r="B203" s="18"/>
      <c r="C203" s="15"/>
      <c r="D203" s="61">
        <v>4</v>
      </c>
      <c r="E203" s="14"/>
      <c r="F203" s="14"/>
      <c r="G203" s="7">
        <v>0</v>
      </c>
      <c r="H203" s="4">
        <v>0</v>
      </c>
      <c r="I203" s="76">
        <f t="shared" si="18"/>
        <v>0</v>
      </c>
      <c r="J203" s="26"/>
      <c r="K203" s="87">
        <f t="shared" si="16"/>
        <v>0</v>
      </c>
      <c r="L203" s="48"/>
      <c r="M203" s="16">
        <f t="shared" si="17"/>
        <v>0</v>
      </c>
    </row>
    <row r="204" spans="1:13" ht="12.75" hidden="1">
      <c r="A204" s="45" t="s">
        <v>75</v>
      </c>
      <c r="B204" s="18"/>
      <c r="C204" s="10"/>
      <c r="D204" s="63">
        <v>4</v>
      </c>
      <c r="E204" s="14"/>
      <c r="F204" s="14"/>
      <c r="G204" s="7">
        <v>0</v>
      </c>
      <c r="H204" s="4">
        <v>0</v>
      </c>
      <c r="I204" s="76">
        <f t="shared" si="18"/>
        <v>0</v>
      </c>
      <c r="J204" s="26"/>
      <c r="K204" s="87">
        <f t="shared" si="16"/>
        <v>0</v>
      </c>
      <c r="L204" s="48"/>
      <c r="M204" s="16">
        <f t="shared" si="17"/>
        <v>0</v>
      </c>
    </row>
    <row r="205" spans="1:13" ht="12.75" hidden="1">
      <c r="A205" s="45" t="s">
        <v>75</v>
      </c>
      <c r="B205" s="18"/>
      <c r="C205" s="10"/>
      <c r="D205" s="63">
        <v>4</v>
      </c>
      <c r="E205" s="14"/>
      <c r="F205" s="14"/>
      <c r="G205" s="7">
        <v>0</v>
      </c>
      <c r="H205" s="4">
        <v>0</v>
      </c>
      <c r="I205" s="76">
        <f t="shared" si="18"/>
        <v>0</v>
      </c>
      <c r="J205" s="26"/>
      <c r="K205" s="87">
        <f t="shared" si="16"/>
        <v>0</v>
      </c>
      <c r="L205" s="48"/>
      <c r="M205" s="16">
        <f t="shared" si="17"/>
        <v>0</v>
      </c>
    </row>
    <row r="206" spans="1:13" ht="12.75" hidden="1">
      <c r="A206" s="45" t="s">
        <v>75</v>
      </c>
      <c r="B206" s="18"/>
      <c r="C206" s="10"/>
      <c r="D206" s="63">
        <v>4</v>
      </c>
      <c r="E206" s="14"/>
      <c r="F206" s="14"/>
      <c r="G206" s="7">
        <v>0</v>
      </c>
      <c r="H206" s="4">
        <v>0</v>
      </c>
      <c r="I206" s="76">
        <f t="shared" si="18"/>
        <v>0</v>
      </c>
      <c r="J206" s="26"/>
      <c r="K206" s="87">
        <f t="shared" si="16"/>
        <v>0</v>
      </c>
      <c r="L206" s="48"/>
      <c r="M206" s="16">
        <f t="shared" si="17"/>
        <v>0</v>
      </c>
    </row>
    <row r="207" spans="1:13" ht="12.75" hidden="1">
      <c r="A207" s="45" t="s">
        <v>75</v>
      </c>
      <c r="B207" s="18"/>
      <c r="C207" s="10"/>
      <c r="D207" s="63">
        <v>4</v>
      </c>
      <c r="E207" s="14"/>
      <c r="F207" s="14"/>
      <c r="G207" s="7">
        <v>0</v>
      </c>
      <c r="H207" s="4">
        <v>0</v>
      </c>
      <c r="I207" s="76">
        <f t="shared" si="18"/>
        <v>0</v>
      </c>
      <c r="J207" s="26"/>
      <c r="K207" s="87">
        <f t="shared" si="16"/>
        <v>0</v>
      </c>
      <c r="L207" s="48"/>
      <c r="M207" s="16">
        <f t="shared" si="17"/>
        <v>0</v>
      </c>
    </row>
    <row r="208" spans="1:13" ht="12.75" hidden="1">
      <c r="A208" s="45" t="s">
        <v>75</v>
      </c>
      <c r="B208" s="18"/>
      <c r="C208" s="10"/>
      <c r="D208" s="63">
        <v>4</v>
      </c>
      <c r="E208" s="14"/>
      <c r="F208" s="14"/>
      <c r="G208" s="7">
        <v>0</v>
      </c>
      <c r="H208" s="4">
        <v>0</v>
      </c>
      <c r="I208" s="76">
        <f t="shared" si="18"/>
        <v>0</v>
      </c>
      <c r="J208" s="26"/>
      <c r="K208" s="87">
        <f t="shared" si="16"/>
        <v>0</v>
      </c>
      <c r="L208" s="48"/>
      <c r="M208" s="16">
        <f t="shared" si="17"/>
        <v>0</v>
      </c>
    </row>
    <row r="209" spans="1:13" ht="12.75" hidden="1">
      <c r="A209" s="45" t="s">
        <v>75</v>
      </c>
      <c r="B209" s="18"/>
      <c r="C209" s="10"/>
      <c r="D209" s="63">
        <v>4</v>
      </c>
      <c r="E209" s="14"/>
      <c r="F209" s="14"/>
      <c r="G209" s="7">
        <v>0</v>
      </c>
      <c r="H209" s="4">
        <v>0</v>
      </c>
      <c r="I209" s="76">
        <f t="shared" si="18"/>
        <v>0</v>
      </c>
      <c r="J209" s="26"/>
      <c r="K209" s="87">
        <f t="shared" si="16"/>
        <v>0</v>
      </c>
      <c r="L209" s="48"/>
      <c r="M209" s="16">
        <f t="shared" si="17"/>
        <v>0</v>
      </c>
    </row>
    <row r="210" spans="1:13" ht="12.75" hidden="1">
      <c r="A210" s="45" t="s">
        <v>75</v>
      </c>
      <c r="B210" s="18"/>
      <c r="C210" s="10"/>
      <c r="D210" s="63">
        <v>4</v>
      </c>
      <c r="E210" s="14"/>
      <c r="F210" s="14"/>
      <c r="G210" s="7">
        <v>0</v>
      </c>
      <c r="H210" s="4">
        <v>0</v>
      </c>
      <c r="I210" s="76">
        <f t="shared" si="18"/>
        <v>0</v>
      </c>
      <c r="J210" s="26"/>
      <c r="K210" s="87">
        <f t="shared" si="16"/>
        <v>0</v>
      </c>
      <c r="L210" s="48"/>
      <c r="M210" s="16">
        <f t="shared" si="17"/>
        <v>0</v>
      </c>
    </row>
    <row r="211" spans="1:13" ht="12.75" hidden="1">
      <c r="A211" s="45" t="s">
        <v>75</v>
      </c>
      <c r="B211" s="18"/>
      <c r="C211" s="10"/>
      <c r="D211" s="63">
        <v>4</v>
      </c>
      <c r="E211" s="14"/>
      <c r="F211" s="14"/>
      <c r="G211" s="7">
        <v>0</v>
      </c>
      <c r="H211" s="4">
        <v>0</v>
      </c>
      <c r="I211" s="76">
        <f t="shared" si="18"/>
        <v>0</v>
      </c>
      <c r="J211" s="26"/>
      <c r="K211" s="87">
        <f t="shared" si="16"/>
        <v>0</v>
      </c>
      <c r="L211" s="48"/>
      <c r="M211" s="16">
        <f t="shared" si="17"/>
        <v>0</v>
      </c>
    </row>
    <row r="212" spans="1:13" ht="12.75" hidden="1">
      <c r="A212" s="20" t="s">
        <v>46</v>
      </c>
      <c r="B212" s="18"/>
      <c r="C212" s="10"/>
      <c r="D212" s="63">
        <v>4</v>
      </c>
      <c r="E212" s="14"/>
      <c r="F212" s="14"/>
      <c r="G212" s="7">
        <v>0</v>
      </c>
      <c r="H212" s="4">
        <v>0</v>
      </c>
      <c r="I212" s="76">
        <f t="shared" si="18"/>
        <v>0</v>
      </c>
      <c r="J212" s="26"/>
      <c r="K212" s="87">
        <f t="shared" si="16"/>
        <v>0</v>
      </c>
      <c r="L212" s="48"/>
      <c r="M212" s="16">
        <f t="shared" si="17"/>
        <v>0</v>
      </c>
    </row>
    <row r="213" spans="1:13" ht="12.75" hidden="1">
      <c r="A213" s="20" t="s">
        <v>46</v>
      </c>
      <c r="B213" s="18"/>
      <c r="C213" s="15"/>
      <c r="D213" s="61">
        <v>4</v>
      </c>
      <c r="E213" s="14"/>
      <c r="F213" s="14"/>
      <c r="G213" s="7">
        <v>0</v>
      </c>
      <c r="H213" s="4">
        <v>0</v>
      </c>
      <c r="I213" s="76">
        <f t="shared" si="18"/>
        <v>0</v>
      </c>
      <c r="J213" s="26"/>
      <c r="K213" s="87">
        <f t="shared" si="16"/>
        <v>0</v>
      </c>
      <c r="L213" s="48"/>
      <c r="M213" s="16">
        <f t="shared" si="17"/>
        <v>0</v>
      </c>
    </row>
    <row r="214" spans="1:13" ht="12.75" hidden="1">
      <c r="A214" s="20" t="s">
        <v>46</v>
      </c>
      <c r="B214" s="18"/>
      <c r="C214" s="10"/>
      <c r="D214" s="63">
        <v>4</v>
      </c>
      <c r="E214" s="14"/>
      <c r="F214" s="14"/>
      <c r="G214" s="7">
        <v>0</v>
      </c>
      <c r="H214" s="4">
        <v>0</v>
      </c>
      <c r="I214" s="76">
        <f t="shared" si="18"/>
        <v>0</v>
      </c>
      <c r="J214" s="26"/>
      <c r="K214" s="87">
        <f t="shared" si="16"/>
        <v>0</v>
      </c>
      <c r="L214" s="48"/>
      <c r="M214" s="16">
        <f t="shared" si="17"/>
        <v>0</v>
      </c>
    </row>
    <row r="215" spans="1:13" ht="13.5" hidden="1" thickBot="1">
      <c r="A215" s="71" t="s">
        <v>46</v>
      </c>
      <c r="B215" s="18"/>
      <c r="C215" s="10"/>
      <c r="D215" s="63">
        <v>4</v>
      </c>
      <c r="E215" s="14"/>
      <c r="F215" s="14"/>
      <c r="G215" s="7">
        <v>0</v>
      </c>
      <c r="H215" s="4">
        <v>0</v>
      </c>
      <c r="I215" s="77">
        <f t="shared" si="18"/>
        <v>0</v>
      </c>
      <c r="J215" s="26"/>
      <c r="K215" s="77">
        <f t="shared" si="16"/>
        <v>0</v>
      </c>
      <c r="L215" s="48"/>
      <c r="M215" s="77">
        <f t="shared" si="17"/>
        <v>0</v>
      </c>
    </row>
    <row r="216" spans="1:13" ht="12.75" hidden="1">
      <c r="A216" s="45" t="s">
        <v>37</v>
      </c>
      <c r="B216" s="20"/>
      <c r="C216" s="36"/>
      <c r="D216" s="58"/>
      <c r="E216" s="37"/>
      <c r="F216" s="37"/>
      <c r="G216" s="20"/>
      <c r="H216" s="65">
        <f>SUM(H176:H215)</f>
        <v>0</v>
      </c>
      <c r="I216" s="78">
        <f>SUM(I176:I215)</f>
        <v>0</v>
      </c>
      <c r="J216" s="26"/>
      <c r="K216" s="78">
        <f>SUM(K176:K215)</f>
        <v>0</v>
      </c>
      <c r="L216" s="48"/>
      <c r="M216" s="78">
        <f>SUM(M176:M215)</f>
        <v>0</v>
      </c>
    </row>
    <row r="217" spans="1:13" ht="13.5" hidden="1" thickBot="1">
      <c r="A217" s="46" t="s">
        <v>38</v>
      </c>
      <c r="B217" s="18"/>
      <c r="C217" s="60"/>
      <c r="D217" s="61"/>
      <c r="E217" s="62"/>
      <c r="F217" s="62"/>
      <c r="G217" s="39" t="s">
        <v>7</v>
      </c>
      <c r="H217" s="20" t="s">
        <v>7</v>
      </c>
      <c r="I217" s="80" t="s">
        <v>7</v>
      </c>
      <c r="J217" s="26"/>
      <c r="K217" s="89" t="s">
        <v>7</v>
      </c>
      <c r="L217" s="38" t="s">
        <v>7</v>
      </c>
      <c r="M217" s="38"/>
    </row>
    <row r="218" spans="1:13" ht="12.75" hidden="1">
      <c r="A218" s="45" t="str">
        <f>+$A$5</f>
        <v>Program Manager, Senior, (Contractor Facility PAX offsite)(Key) </v>
      </c>
      <c r="B218" s="18"/>
      <c r="C218" s="15"/>
      <c r="D218" s="61">
        <v>5</v>
      </c>
      <c r="E218" s="14"/>
      <c r="F218" s="14"/>
      <c r="G218" s="7">
        <v>0</v>
      </c>
      <c r="H218" s="4">
        <v>0</v>
      </c>
      <c r="I218" s="76">
        <f>SUM($G218*H218)</f>
        <v>0</v>
      </c>
      <c r="J218" s="26"/>
      <c r="K218" s="87">
        <f aca="true" t="shared" si="19" ref="K218:K257">+H218</f>
        <v>0</v>
      </c>
      <c r="L218" s="48"/>
      <c r="M218" s="16">
        <f aca="true" t="shared" si="20" ref="M218:M257">+I218</f>
        <v>0</v>
      </c>
    </row>
    <row r="219" spans="1:13" ht="12.75" hidden="1">
      <c r="A219" s="20" t="str">
        <f>+$A$6</f>
        <v>Engineer/Scientist, Senior, (PAX onsite)</v>
      </c>
      <c r="B219" s="18"/>
      <c r="C219" s="10"/>
      <c r="D219" s="63">
        <v>5</v>
      </c>
      <c r="E219" s="14"/>
      <c r="F219" s="14"/>
      <c r="G219" s="7">
        <v>0</v>
      </c>
      <c r="H219" s="4">
        <v>0</v>
      </c>
      <c r="I219" s="76">
        <f>SUM($G219*H219)</f>
        <v>0</v>
      </c>
      <c r="J219" s="26"/>
      <c r="K219" s="87">
        <f t="shared" si="19"/>
        <v>0</v>
      </c>
      <c r="L219" s="48"/>
      <c r="M219" s="16">
        <f t="shared" si="20"/>
        <v>0</v>
      </c>
    </row>
    <row r="220" spans="1:13" ht="12.75" hidden="1">
      <c r="A220" s="20" t="str">
        <f>+$A$7</f>
        <v>Engineer/Scientist, Senior,  (Contractor Facility PAX offsite)</v>
      </c>
      <c r="B220" s="18"/>
      <c r="C220" s="10"/>
      <c r="D220" s="63">
        <v>5</v>
      </c>
      <c r="E220" s="14"/>
      <c r="F220" s="14"/>
      <c r="G220" s="7">
        <v>0</v>
      </c>
      <c r="H220" s="4">
        <v>0</v>
      </c>
      <c r="I220" s="76">
        <f aca="true" t="shared" si="21" ref="I220:I257">SUM($G220*H220)</f>
        <v>0</v>
      </c>
      <c r="J220" s="26"/>
      <c r="K220" s="87">
        <f t="shared" si="19"/>
        <v>0</v>
      </c>
      <c r="L220" s="48"/>
      <c r="M220" s="16">
        <f t="shared" si="20"/>
        <v>0</v>
      </c>
    </row>
    <row r="221" spans="1:13" ht="12.75" hidden="1">
      <c r="A221" s="45" t="str">
        <f>+$A$8</f>
        <v>Engineer/Scientist, Journey Level, (PAX onsite)</v>
      </c>
      <c r="B221" s="18"/>
      <c r="C221" s="10"/>
      <c r="D221" s="63">
        <v>5</v>
      </c>
      <c r="E221" s="14"/>
      <c r="F221" s="14"/>
      <c r="G221" s="7">
        <v>0</v>
      </c>
      <c r="H221" s="4">
        <v>0</v>
      </c>
      <c r="I221" s="76">
        <f t="shared" si="21"/>
        <v>0</v>
      </c>
      <c r="J221" s="26"/>
      <c r="K221" s="87">
        <f t="shared" si="19"/>
        <v>0</v>
      </c>
      <c r="L221" s="48"/>
      <c r="M221" s="16">
        <f t="shared" si="20"/>
        <v>0</v>
      </c>
    </row>
    <row r="222" spans="1:13" ht="12.75" hidden="1">
      <c r="A222" s="20" t="str">
        <f>+$A$9</f>
        <v>Engineer/Scientist, Journey Level, (Contractor Facility PAX offsite)</v>
      </c>
      <c r="B222" s="18"/>
      <c r="C222" s="10"/>
      <c r="D222" s="63">
        <v>5</v>
      </c>
      <c r="E222" s="14"/>
      <c r="F222" s="14"/>
      <c r="G222" s="7">
        <v>0</v>
      </c>
      <c r="H222" s="4">
        <v>0</v>
      </c>
      <c r="I222" s="76">
        <f t="shared" si="21"/>
        <v>0</v>
      </c>
      <c r="J222" s="26"/>
      <c r="K222" s="87">
        <f t="shared" si="19"/>
        <v>0</v>
      </c>
      <c r="L222" s="48"/>
      <c r="M222" s="16">
        <f t="shared" si="20"/>
        <v>0</v>
      </c>
    </row>
    <row r="223" spans="1:13" ht="12.75" hidden="1">
      <c r="A223" s="20" t="str">
        <f>+$A$10</f>
        <v>Engineer/Scientist, Junior, (PAX onsite)</v>
      </c>
      <c r="B223" s="18"/>
      <c r="C223" s="10"/>
      <c r="D223" s="63">
        <v>5</v>
      </c>
      <c r="E223" s="14"/>
      <c r="F223" s="14"/>
      <c r="G223" s="7">
        <v>0</v>
      </c>
      <c r="H223" s="4">
        <v>0</v>
      </c>
      <c r="I223" s="76">
        <f t="shared" si="21"/>
        <v>0</v>
      </c>
      <c r="J223" s="26"/>
      <c r="K223" s="87">
        <f t="shared" si="19"/>
        <v>0</v>
      </c>
      <c r="L223" s="48"/>
      <c r="M223" s="16">
        <f t="shared" si="20"/>
        <v>0</v>
      </c>
    </row>
    <row r="224" spans="1:13" ht="12.75" hidden="1">
      <c r="A224" s="20" t="str">
        <f>+$A$17</f>
        <v>Operations Research Analyst, Senior, (Contractor Facility PAX offsite)(Key) </v>
      </c>
      <c r="B224" s="18"/>
      <c r="C224" s="10"/>
      <c r="D224" s="63">
        <v>5</v>
      </c>
      <c r="E224" s="14"/>
      <c r="F224" s="14"/>
      <c r="G224" s="7">
        <v>0</v>
      </c>
      <c r="H224" s="4">
        <v>0</v>
      </c>
      <c r="I224" s="76">
        <f t="shared" si="21"/>
        <v>0</v>
      </c>
      <c r="J224" s="26"/>
      <c r="K224" s="87">
        <f t="shared" si="19"/>
        <v>0</v>
      </c>
      <c r="L224" s="48"/>
      <c r="M224" s="16">
        <f t="shared" si="20"/>
        <v>0</v>
      </c>
    </row>
    <row r="225" spans="1:13" ht="12.75" hidden="1">
      <c r="A225" s="45" t="str">
        <f>+$A$18</f>
        <v>Operations Research Analyst, Journey Level, (PAX onsite)</v>
      </c>
      <c r="B225" s="18"/>
      <c r="C225" s="10"/>
      <c r="D225" s="63">
        <v>5</v>
      </c>
      <c r="E225" s="14"/>
      <c r="F225" s="14"/>
      <c r="G225" s="7">
        <v>0</v>
      </c>
      <c r="H225" s="4">
        <v>0</v>
      </c>
      <c r="I225" s="76">
        <f t="shared" si="21"/>
        <v>0</v>
      </c>
      <c r="J225" s="26"/>
      <c r="K225" s="87">
        <f t="shared" si="19"/>
        <v>0</v>
      </c>
      <c r="L225" s="48"/>
      <c r="M225" s="16">
        <f t="shared" si="20"/>
        <v>0</v>
      </c>
    </row>
    <row r="226" spans="1:13" ht="12.75" hidden="1">
      <c r="A226" s="45" t="str">
        <f>+$A$19</f>
        <v>Operations Research Analyst, Journey Level, )Contractor Facility PAX offsite)</v>
      </c>
      <c r="B226" s="18"/>
      <c r="C226" s="10"/>
      <c r="D226" s="63">
        <v>5</v>
      </c>
      <c r="E226" s="14"/>
      <c r="F226" s="14"/>
      <c r="G226" s="7">
        <v>0</v>
      </c>
      <c r="H226" s="4">
        <v>0</v>
      </c>
      <c r="I226" s="76">
        <f t="shared" si="21"/>
        <v>0</v>
      </c>
      <c r="J226" s="26"/>
      <c r="K226" s="87">
        <f t="shared" si="19"/>
        <v>0</v>
      </c>
      <c r="L226" s="48"/>
      <c r="M226" s="16">
        <f t="shared" si="20"/>
        <v>0</v>
      </c>
    </row>
    <row r="227" spans="1:13" ht="12.75" hidden="1">
      <c r="A227" s="45" t="str">
        <f>+$A$20</f>
        <v>Engineering Technician, Senior, (PAX onsite)</v>
      </c>
      <c r="B227" s="18"/>
      <c r="C227" s="10"/>
      <c r="D227" s="63">
        <v>5</v>
      </c>
      <c r="E227" s="14"/>
      <c r="F227" s="14"/>
      <c r="G227" s="7">
        <v>0</v>
      </c>
      <c r="H227" s="4">
        <v>0</v>
      </c>
      <c r="I227" s="76">
        <f t="shared" si="21"/>
        <v>0</v>
      </c>
      <c r="J227" s="26"/>
      <c r="K227" s="87">
        <f t="shared" si="19"/>
        <v>0</v>
      </c>
      <c r="L227" s="48"/>
      <c r="M227" s="16">
        <f t="shared" si="20"/>
        <v>0</v>
      </c>
    </row>
    <row r="228" spans="1:13" ht="12.75" hidden="1">
      <c r="A228" s="45" t="str">
        <f>+$A$21</f>
        <v>Engineering Technician, Senior, (Contractor Facility PAX offsite)</v>
      </c>
      <c r="B228" s="18"/>
      <c r="C228" s="10"/>
      <c r="D228" s="63">
        <v>5</v>
      </c>
      <c r="E228" s="14"/>
      <c r="F228" s="14"/>
      <c r="G228" s="7">
        <v>0</v>
      </c>
      <c r="H228" s="4">
        <v>0</v>
      </c>
      <c r="I228" s="76">
        <f t="shared" si="21"/>
        <v>0</v>
      </c>
      <c r="J228" s="26"/>
      <c r="K228" s="87">
        <f t="shared" si="19"/>
        <v>0</v>
      </c>
      <c r="L228" s="48"/>
      <c r="M228" s="16">
        <f t="shared" si="20"/>
        <v>0</v>
      </c>
    </row>
    <row r="229" spans="1:13" ht="12.75" hidden="1">
      <c r="A229" s="45" t="str">
        <f>+$A$22</f>
        <v>Engineering Technician, Journey Level, (PAX onsite)</v>
      </c>
      <c r="B229" s="18"/>
      <c r="C229" s="10"/>
      <c r="D229" s="63">
        <v>5</v>
      </c>
      <c r="E229" s="14"/>
      <c r="F229" s="14"/>
      <c r="G229" s="7">
        <v>0</v>
      </c>
      <c r="H229" s="4">
        <v>0</v>
      </c>
      <c r="I229" s="76">
        <f t="shared" si="21"/>
        <v>0</v>
      </c>
      <c r="J229" s="26"/>
      <c r="K229" s="87">
        <f t="shared" si="19"/>
        <v>0</v>
      </c>
      <c r="L229" s="48"/>
      <c r="M229" s="16">
        <f t="shared" si="20"/>
        <v>0</v>
      </c>
    </row>
    <row r="230" spans="1:13" ht="12.75" hidden="1">
      <c r="A230" s="45" t="str">
        <f>+$A$23</f>
        <v>Engineering Technician, Journey Level, (Contractor Facility PAX offsite)</v>
      </c>
      <c r="B230" s="18"/>
      <c r="C230" s="10"/>
      <c r="D230" s="63">
        <v>5</v>
      </c>
      <c r="E230" s="14"/>
      <c r="F230" s="14"/>
      <c r="G230" s="7">
        <v>0</v>
      </c>
      <c r="H230" s="4">
        <v>0</v>
      </c>
      <c r="I230" s="76">
        <f t="shared" si="21"/>
        <v>0</v>
      </c>
      <c r="J230" s="26"/>
      <c r="K230" s="87">
        <f t="shared" si="19"/>
        <v>0</v>
      </c>
      <c r="L230" s="48"/>
      <c r="M230" s="16">
        <f t="shared" si="20"/>
        <v>0</v>
      </c>
    </row>
    <row r="231" spans="1:13" ht="12.75" hidden="1">
      <c r="A231" s="45" t="str">
        <f>+$A$24</f>
        <v>Systems Analyst, Senior, (PAX onsite)</v>
      </c>
      <c r="B231" s="18"/>
      <c r="C231" s="10"/>
      <c r="D231" s="63">
        <v>5</v>
      </c>
      <c r="E231" s="14"/>
      <c r="F231" s="14"/>
      <c r="G231" s="7">
        <v>0</v>
      </c>
      <c r="H231" s="4">
        <v>0</v>
      </c>
      <c r="I231" s="76">
        <f t="shared" si="21"/>
        <v>0</v>
      </c>
      <c r="J231" s="26"/>
      <c r="K231" s="87">
        <f t="shared" si="19"/>
        <v>0</v>
      </c>
      <c r="L231" s="48"/>
      <c r="M231" s="16">
        <f t="shared" si="20"/>
        <v>0</v>
      </c>
    </row>
    <row r="232" spans="1:13" ht="12.75" hidden="1">
      <c r="A232" s="45" t="str">
        <f>+$A$25</f>
        <v>Systems Analyst, Journey Level, (PAX onsite)</v>
      </c>
      <c r="B232" s="18"/>
      <c r="C232" s="10"/>
      <c r="D232" s="63">
        <v>5</v>
      </c>
      <c r="E232" s="14"/>
      <c r="F232" s="14"/>
      <c r="G232" s="7">
        <v>0</v>
      </c>
      <c r="H232" s="4">
        <v>0</v>
      </c>
      <c r="I232" s="76">
        <f t="shared" si="21"/>
        <v>0</v>
      </c>
      <c r="J232" s="26"/>
      <c r="K232" s="87">
        <f t="shared" si="19"/>
        <v>0</v>
      </c>
      <c r="L232" s="48"/>
      <c r="M232" s="16">
        <f t="shared" si="20"/>
        <v>0</v>
      </c>
    </row>
    <row r="233" spans="1:13" ht="12.75" hidden="1">
      <c r="A233" s="45" t="str">
        <f>+$A$26</f>
        <v>Program Analyst, Senior, (PAX onsite)</v>
      </c>
      <c r="B233" s="18"/>
      <c r="C233" s="10"/>
      <c r="D233" s="63">
        <v>5</v>
      </c>
      <c r="E233" s="14"/>
      <c r="F233" s="14"/>
      <c r="G233" s="7">
        <v>0</v>
      </c>
      <c r="H233" s="4">
        <v>0</v>
      </c>
      <c r="I233" s="76">
        <f t="shared" si="21"/>
        <v>0</v>
      </c>
      <c r="J233" s="26"/>
      <c r="K233" s="87">
        <f t="shared" si="19"/>
        <v>0</v>
      </c>
      <c r="L233" s="48"/>
      <c r="M233" s="16">
        <f t="shared" si="20"/>
        <v>0</v>
      </c>
    </row>
    <row r="234" spans="1:13" ht="12.75" hidden="1">
      <c r="A234" s="45" t="str">
        <f>+$A$27</f>
        <v>Program Analyst, Journey Level, (PAX onsite)</v>
      </c>
      <c r="B234" s="18"/>
      <c r="C234" s="10"/>
      <c r="D234" s="63">
        <v>5</v>
      </c>
      <c r="E234" s="14"/>
      <c r="F234" s="14"/>
      <c r="G234" s="7">
        <v>0</v>
      </c>
      <c r="H234" s="4">
        <v>0</v>
      </c>
      <c r="I234" s="76">
        <f t="shared" si="21"/>
        <v>0</v>
      </c>
      <c r="J234" s="26"/>
      <c r="K234" s="87">
        <f t="shared" si="19"/>
        <v>0</v>
      </c>
      <c r="L234" s="48"/>
      <c r="M234" s="16">
        <f t="shared" si="20"/>
        <v>0</v>
      </c>
    </row>
    <row r="235" spans="1:13" ht="12.75" hidden="1">
      <c r="A235" s="45" t="str">
        <f>+$A$28</f>
        <v>Program Analyst, Journey Level Contractor Facility, (PAX offsite)</v>
      </c>
      <c r="B235" s="18"/>
      <c r="C235" s="10"/>
      <c r="D235" s="63">
        <v>5</v>
      </c>
      <c r="E235" s="14"/>
      <c r="F235" s="14"/>
      <c r="G235" s="7">
        <v>0</v>
      </c>
      <c r="H235" s="4">
        <v>0</v>
      </c>
      <c r="I235" s="76">
        <f t="shared" si="21"/>
        <v>0</v>
      </c>
      <c r="J235" s="26"/>
      <c r="K235" s="87">
        <f t="shared" si="19"/>
        <v>0</v>
      </c>
      <c r="L235" s="48"/>
      <c r="M235" s="16">
        <f t="shared" si="20"/>
        <v>0</v>
      </c>
    </row>
    <row r="236" spans="1:13" ht="12.75" hidden="1">
      <c r="A236" s="45" t="str">
        <f>+$A$29</f>
        <v>Configuration Management Analyst, (PAX onsite)</v>
      </c>
      <c r="B236" s="18"/>
      <c r="C236" s="10"/>
      <c r="D236" s="63">
        <v>5</v>
      </c>
      <c r="E236" s="14"/>
      <c r="F236" s="14"/>
      <c r="G236" s="7">
        <v>0</v>
      </c>
      <c r="H236" s="4">
        <v>0</v>
      </c>
      <c r="I236" s="76">
        <f t="shared" si="21"/>
        <v>0</v>
      </c>
      <c r="J236" s="26"/>
      <c r="K236" s="87">
        <f t="shared" si="19"/>
        <v>0</v>
      </c>
      <c r="L236" s="48"/>
      <c r="M236" s="16">
        <f t="shared" si="20"/>
        <v>0</v>
      </c>
    </row>
    <row r="237" spans="1:13" ht="12.75" hidden="1">
      <c r="A237" s="45" t="str">
        <f>+$A$30</f>
        <v>Configuration Management Analyst, (Contractor Facility PAX offsite)</v>
      </c>
      <c r="B237" s="18"/>
      <c r="C237" s="10"/>
      <c r="D237" s="63">
        <v>5</v>
      </c>
      <c r="E237" s="14"/>
      <c r="F237" s="14"/>
      <c r="G237" s="7">
        <v>0</v>
      </c>
      <c r="H237" s="4">
        <v>0</v>
      </c>
      <c r="I237" s="76">
        <f t="shared" si="21"/>
        <v>0</v>
      </c>
      <c r="J237" s="26"/>
      <c r="K237" s="87">
        <f t="shared" si="19"/>
        <v>0</v>
      </c>
      <c r="L237" s="48"/>
      <c r="M237" s="16">
        <f t="shared" si="20"/>
        <v>0</v>
      </c>
    </row>
    <row r="238" spans="1:13" ht="12.75" hidden="1">
      <c r="A238" s="45" t="str">
        <f>+$A$31</f>
        <v>Computer Systems Analyst I, (Contractor Facility PAX offsite)</v>
      </c>
      <c r="B238" s="18"/>
      <c r="C238" s="10"/>
      <c r="D238" s="63">
        <v>5</v>
      </c>
      <c r="E238" s="14"/>
      <c r="F238" s="14"/>
      <c r="G238" s="7">
        <v>0</v>
      </c>
      <c r="H238" s="4">
        <v>0</v>
      </c>
      <c r="I238" s="76">
        <f t="shared" si="21"/>
        <v>0</v>
      </c>
      <c r="J238" s="26"/>
      <c r="K238" s="87">
        <f t="shared" si="19"/>
        <v>0</v>
      </c>
      <c r="L238" s="48"/>
      <c r="M238" s="16">
        <f t="shared" si="20"/>
        <v>0</v>
      </c>
    </row>
    <row r="239" spans="1:13" ht="12.75" hidden="1">
      <c r="A239" s="45" t="str">
        <f>+$A$32</f>
        <v>Data Entry Operator II, (Contractor Facility PAX offsite)</v>
      </c>
      <c r="B239" s="18"/>
      <c r="C239" s="10"/>
      <c r="D239" s="63">
        <v>5</v>
      </c>
      <c r="E239" s="14"/>
      <c r="F239" s="14"/>
      <c r="G239" s="7">
        <v>0</v>
      </c>
      <c r="H239" s="4">
        <v>0</v>
      </c>
      <c r="I239" s="76">
        <f t="shared" si="21"/>
        <v>0</v>
      </c>
      <c r="J239" s="26"/>
      <c r="K239" s="87">
        <f t="shared" si="19"/>
        <v>0</v>
      </c>
      <c r="L239" s="48"/>
      <c r="M239" s="16">
        <f t="shared" si="20"/>
        <v>0</v>
      </c>
    </row>
    <row r="240" spans="1:13" ht="12.75" hidden="1">
      <c r="A240" s="45" t="str">
        <f>+$A$33</f>
        <v>not comparable</v>
      </c>
      <c r="B240" s="18"/>
      <c r="C240" s="10"/>
      <c r="D240" s="63">
        <v>5</v>
      </c>
      <c r="E240" s="14"/>
      <c r="F240" s="14"/>
      <c r="G240" s="7">
        <v>0</v>
      </c>
      <c r="H240" s="4">
        <v>0</v>
      </c>
      <c r="I240" s="76">
        <f t="shared" si="21"/>
        <v>0</v>
      </c>
      <c r="J240" s="26"/>
      <c r="K240" s="87">
        <f t="shared" si="19"/>
        <v>0</v>
      </c>
      <c r="L240" s="48"/>
      <c r="M240" s="16">
        <f t="shared" si="20"/>
        <v>0</v>
      </c>
    </row>
    <row r="241" spans="1:13" ht="12.75" hidden="1">
      <c r="A241" s="45" t="str">
        <f>+$A$34</f>
        <v>not comparable</v>
      </c>
      <c r="B241" s="18"/>
      <c r="C241" s="10"/>
      <c r="D241" s="63">
        <v>5</v>
      </c>
      <c r="E241" s="14"/>
      <c r="F241" s="14"/>
      <c r="G241" s="7">
        <v>0</v>
      </c>
      <c r="H241" s="4">
        <v>0</v>
      </c>
      <c r="I241" s="76">
        <f t="shared" si="21"/>
        <v>0</v>
      </c>
      <c r="J241" s="26"/>
      <c r="K241" s="87">
        <f t="shared" si="19"/>
        <v>0</v>
      </c>
      <c r="L241" s="48"/>
      <c r="M241" s="16">
        <f t="shared" si="20"/>
        <v>0</v>
      </c>
    </row>
    <row r="242" spans="1:13" ht="12.75" hidden="1">
      <c r="A242" s="45" t="e">
        <f>+#REF!</f>
        <v>#REF!</v>
      </c>
      <c r="B242" s="18"/>
      <c r="C242" s="10"/>
      <c r="D242" s="63">
        <v>5</v>
      </c>
      <c r="E242" s="14"/>
      <c r="F242" s="14"/>
      <c r="G242" s="7">
        <v>0</v>
      </c>
      <c r="H242" s="4">
        <v>0</v>
      </c>
      <c r="I242" s="76">
        <f t="shared" si="21"/>
        <v>0</v>
      </c>
      <c r="J242" s="26"/>
      <c r="K242" s="87">
        <f t="shared" si="19"/>
        <v>0</v>
      </c>
      <c r="L242" s="48"/>
      <c r="M242" s="16">
        <f t="shared" si="20"/>
        <v>0</v>
      </c>
    </row>
    <row r="243" spans="1:13" ht="12.75" hidden="1">
      <c r="A243" s="45" t="e">
        <f>+#REF!</f>
        <v>#REF!</v>
      </c>
      <c r="B243" s="18"/>
      <c r="C243" s="10"/>
      <c r="D243" s="63">
        <v>5</v>
      </c>
      <c r="E243" s="14"/>
      <c r="F243" s="14"/>
      <c r="G243" s="7">
        <v>0</v>
      </c>
      <c r="H243" s="4">
        <v>0</v>
      </c>
      <c r="I243" s="76">
        <f t="shared" si="21"/>
        <v>0</v>
      </c>
      <c r="J243" s="26"/>
      <c r="K243" s="87">
        <f t="shared" si="19"/>
        <v>0</v>
      </c>
      <c r="L243" s="48"/>
      <c r="M243" s="16">
        <f t="shared" si="20"/>
        <v>0</v>
      </c>
    </row>
    <row r="244" spans="1:13" ht="12.75" hidden="1">
      <c r="A244" s="45" t="str">
        <f>+$A$35</f>
        <v>not comparable</v>
      </c>
      <c r="B244" s="18"/>
      <c r="C244" s="10"/>
      <c r="D244" s="63">
        <v>5</v>
      </c>
      <c r="E244" s="14"/>
      <c r="F244" s="14"/>
      <c r="G244" s="7">
        <v>0</v>
      </c>
      <c r="H244" s="4">
        <v>0</v>
      </c>
      <c r="I244" s="76">
        <f t="shared" si="21"/>
        <v>0</v>
      </c>
      <c r="J244" s="26"/>
      <c r="K244" s="87">
        <f t="shared" si="19"/>
        <v>0</v>
      </c>
      <c r="L244" s="48"/>
      <c r="M244" s="16">
        <f t="shared" si="20"/>
        <v>0</v>
      </c>
    </row>
    <row r="245" spans="1:13" ht="12.75" hidden="1">
      <c r="A245" s="45" t="s">
        <v>75</v>
      </c>
      <c r="B245" s="18"/>
      <c r="C245" s="15"/>
      <c r="D245" s="61">
        <v>5</v>
      </c>
      <c r="E245" s="14"/>
      <c r="F245" s="14"/>
      <c r="G245" s="7">
        <v>0</v>
      </c>
      <c r="H245" s="4">
        <v>0</v>
      </c>
      <c r="I245" s="76">
        <f t="shared" si="21"/>
        <v>0</v>
      </c>
      <c r="J245" s="26"/>
      <c r="K245" s="87">
        <f t="shared" si="19"/>
        <v>0</v>
      </c>
      <c r="L245" s="48"/>
      <c r="M245" s="16">
        <f t="shared" si="20"/>
        <v>0</v>
      </c>
    </row>
    <row r="246" spans="1:13" ht="12.75" hidden="1">
      <c r="A246" s="45" t="s">
        <v>75</v>
      </c>
      <c r="B246" s="18"/>
      <c r="C246" s="10"/>
      <c r="D246" s="63">
        <v>5</v>
      </c>
      <c r="E246" s="14"/>
      <c r="F246" s="14"/>
      <c r="G246" s="7">
        <v>0</v>
      </c>
      <c r="H246" s="4">
        <v>0</v>
      </c>
      <c r="I246" s="76">
        <f t="shared" si="21"/>
        <v>0</v>
      </c>
      <c r="J246" s="26"/>
      <c r="K246" s="87">
        <f t="shared" si="19"/>
        <v>0</v>
      </c>
      <c r="L246" s="48"/>
      <c r="M246" s="16">
        <f t="shared" si="20"/>
        <v>0</v>
      </c>
    </row>
    <row r="247" spans="1:13" ht="12.75" hidden="1">
      <c r="A247" s="45" t="s">
        <v>75</v>
      </c>
      <c r="B247" s="18"/>
      <c r="C247" s="10"/>
      <c r="D247" s="63">
        <v>5</v>
      </c>
      <c r="E247" s="14"/>
      <c r="F247" s="14"/>
      <c r="G247" s="7">
        <v>0</v>
      </c>
      <c r="H247" s="4">
        <v>0</v>
      </c>
      <c r="I247" s="76">
        <f t="shared" si="21"/>
        <v>0</v>
      </c>
      <c r="J247" s="26"/>
      <c r="K247" s="87">
        <f t="shared" si="19"/>
        <v>0</v>
      </c>
      <c r="L247" s="48"/>
      <c r="M247" s="16">
        <f t="shared" si="20"/>
        <v>0</v>
      </c>
    </row>
    <row r="248" spans="1:13" ht="12.75" hidden="1">
      <c r="A248" s="45" t="s">
        <v>75</v>
      </c>
      <c r="B248" s="18"/>
      <c r="C248" s="10"/>
      <c r="D248" s="63">
        <v>5</v>
      </c>
      <c r="E248" s="14"/>
      <c r="F248" s="14"/>
      <c r="G248" s="7">
        <v>0</v>
      </c>
      <c r="H248" s="4">
        <v>0</v>
      </c>
      <c r="I248" s="76">
        <f t="shared" si="21"/>
        <v>0</v>
      </c>
      <c r="J248" s="26"/>
      <c r="K248" s="87">
        <f t="shared" si="19"/>
        <v>0</v>
      </c>
      <c r="L248" s="48"/>
      <c r="M248" s="16">
        <f t="shared" si="20"/>
        <v>0</v>
      </c>
    </row>
    <row r="249" spans="1:13" ht="12.75" hidden="1">
      <c r="A249" s="45" t="s">
        <v>75</v>
      </c>
      <c r="B249" s="18"/>
      <c r="C249" s="10"/>
      <c r="D249" s="63">
        <v>5</v>
      </c>
      <c r="E249" s="14"/>
      <c r="F249" s="14"/>
      <c r="G249" s="7">
        <v>0</v>
      </c>
      <c r="H249" s="4">
        <v>0</v>
      </c>
      <c r="I249" s="76">
        <f t="shared" si="21"/>
        <v>0</v>
      </c>
      <c r="J249" s="26"/>
      <c r="K249" s="87">
        <f t="shared" si="19"/>
        <v>0</v>
      </c>
      <c r="L249" s="48"/>
      <c r="M249" s="16">
        <f t="shared" si="20"/>
        <v>0</v>
      </c>
    </row>
    <row r="250" spans="1:13" ht="12.75" hidden="1">
      <c r="A250" s="45" t="s">
        <v>75</v>
      </c>
      <c r="B250" s="18"/>
      <c r="C250" s="10"/>
      <c r="D250" s="63">
        <v>5</v>
      </c>
      <c r="E250" s="14"/>
      <c r="F250" s="14"/>
      <c r="G250" s="7">
        <v>0</v>
      </c>
      <c r="H250" s="4">
        <v>0</v>
      </c>
      <c r="I250" s="76">
        <f t="shared" si="21"/>
        <v>0</v>
      </c>
      <c r="J250" s="26"/>
      <c r="K250" s="87">
        <f t="shared" si="19"/>
        <v>0</v>
      </c>
      <c r="L250" s="48"/>
      <c r="M250" s="16">
        <f t="shared" si="20"/>
        <v>0</v>
      </c>
    </row>
    <row r="251" spans="1:13" ht="12.75" hidden="1">
      <c r="A251" s="45" t="s">
        <v>75</v>
      </c>
      <c r="B251" s="18"/>
      <c r="C251" s="10"/>
      <c r="D251" s="63">
        <v>5</v>
      </c>
      <c r="E251" s="14"/>
      <c r="F251" s="14"/>
      <c r="G251" s="7">
        <v>0</v>
      </c>
      <c r="H251" s="4">
        <v>0</v>
      </c>
      <c r="I251" s="76">
        <f t="shared" si="21"/>
        <v>0</v>
      </c>
      <c r="J251" s="26"/>
      <c r="K251" s="87">
        <f t="shared" si="19"/>
        <v>0</v>
      </c>
      <c r="L251" s="48"/>
      <c r="M251" s="16">
        <f t="shared" si="20"/>
        <v>0</v>
      </c>
    </row>
    <row r="252" spans="1:13" ht="12.75" hidden="1">
      <c r="A252" s="45" t="s">
        <v>75</v>
      </c>
      <c r="B252" s="18"/>
      <c r="C252" s="10"/>
      <c r="D252" s="63">
        <v>5</v>
      </c>
      <c r="E252" s="14"/>
      <c r="F252" s="14"/>
      <c r="G252" s="7">
        <v>0</v>
      </c>
      <c r="H252" s="4">
        <v>0</v>
      </c>
      <c r="I252" s="76">
        <f t="shared" si="21"/>
        <v>0</v>
      </c>
      <c r="J252" s="26"/>
      <c r="K252" s="87">
        <f t="shared" si="19"/>
        <v>0</v>
      </c>
      <c r="L252" s="48"/>
      <c r="M252" s="16">
        <f t="shared" si="20"/>
        <v>0</v>
      </c>
    </row>
    <row r="253" spans="1:13" ht="12.75" hidden="1">
      <c r="A253" s="45" t="s">
        <v>75</v>
      </c>
      <c r="B253" s="18"/>
      <c r="C253" s="10"/>
      <c r="D253" s="63">
        <v>5</v>
      </c>
      <c r="E253" s="14"/>
      <c r="F253" s="14"/>
      <c r="G253" s="7">
        <v>0</v>
      </c>
      <c r="H253" s="4">
        <v>0</v>
      </c>
      <c r="I253" s="76">
        <f t="shared" si="21"/>
        <v>0</v>
      </c>
      <c r="J253" s="26"/>
      <c r="K253" s="87">
        <f t="shared" si="19"/>
        <v>0</v>
      </c>
      <c r="L253" s="48"/>
      <c r="M253" s="16">
        <f t="shared" si="20"/>
        <v>0</v>
      </c>
    </row>
    <row r="254" spans="1:13" ht="12.75" hidden="1">
      <c r="A254" s="20" t="s">
        <v>46</v>
      </c>
      <c r="B254" s="18"/>
      <c r="C254" s="10"/>
      <c r="D254" s="63">
        <v>5</v>
      </c>
      <c r="E254" s="14"/>
      <c r="F254" s="14"/>
      <c r="G254" s="7">
        <v>0</v>
      </c>
      <c r="H254" s="4">
        <v>0</v>
      </c>
      <c r="I254" s="76">
        <f t="shared" si="21"/>
        <v>0</v>
      </c>
      <c r="J254" s="26"/>
      <c r="K254" s="87">
        <f t="shared" si="19"/>
        <v>0</v>
      </c>
      <c r="L254" s="48"/>
      <c r="M254" s="16">
        <f t="shared" si="20"/>
        <v>0</v>
      </c>
    </row>
    <row r="255" spans="1:13" ht="12.75" hidden="1">
      <c r="A255" s="20" t="s">
        <v>46</v>
      </c>
      <c r="B255" s="18"/>
      <c r="C255" s="15"/>
      <c r="D255" s="61">
        <v>5</v>
      </c>
      <c r="E255" s="14"/>
      <c r="F255" s="14"/>
      <c r="G255" s="7">
        <v>0</v>
      </c>
      <c r="H255" s="4">
        <v>0</v>
      </c>
      <c r="I255" s="76">
        <f t="shared" si="21"/>
        <v>0</v>
      </c>
      <c r="J255" s="26"/>
      <c r="K255" s="87">
        <f t="shared" si="19"/>
        <v>0</v>
      </c>
      <c r="L255" s="48"/>
      <c r="M255" s="16">
        <f t="shared" si="20"/>
        <v>0</v>
      </c>
    </row>
    <row r="256" spans="1:13" ht="12.75" hidden="1">
      <c r="A256" s="20" t="s">
        <v>46</v>
      </c>
      <c r="B256" s="18"/>
      <c r="C256" s="10"/>
      <c r="D256" s="63">
        <v>5</v>
      </c>
      <c r="E256" s="14"/>
      <c r="F256" s="14"/>
      <c r="G256" s="7">
        <v>0</v>
      </c>
      <c r="H256" s="4">
        <v>0</v>
      </c>
      <c r="I256" s="76">
        <f t="shared" si="21"/>
        <v>0</v>
      </c>
      <c r="J256" s="26"/>
      <c r="K256" s="87">
        <f t="shared" si="19"/>
        <v>0</v>
      </c>
      <c r="L256" s="48"/>
      <c r="M256" s="16">
        <f t="shared" si="20"/>
        <v>0</v>
      </c>
    </row>
    <row r="257" spans="1:13" ht="13.5" hidden="1" thickBot="1">
      <c r="A257" s="71" t="s">
        <v>46</v>
      </c>
      <c r="B257" s="18"/>
      <c r="C257" s="10"/>
      <c r="D257" s="63">
        <v>5</v>
      </c>
      <c r="E257" s="14"/>
      <c r="F257" s="14"/>
      <c r="G257" s="7">
        <v>0</v>
      </c>
      <c r="H257" s="4">
        <v>0</v>
      </c>
      <c r="I257" s="77">
        <f t="shared" si="21"/>
        <v>0</v>
      </c>
      <c r="J257" s="26"/>
      <c r="K257" s="77">
        <f t="shared" si="19"/>
        <v>0</v>
      </c>
      <c r="L257" s="48"/>
      <c r="M257" s="77">
        <f t="shared" si="20"/>
        <v>0</v>
      </c>
    </row>
    <row r="258" spans="1:13" ht="12.75" hidden="1">
      <c r="A258" s="45" t="s">
        <v>39</v>
      </c>
      <c r="B258" s="20"/>
      <c r="C258" s="36"/>
      <c r="D258" s="58"/>
      <c r="E258" s="37"/>
      <c r="F258" s="37"/>
      <c r="G258" s="20"/>
      <c r="H258" s="65">
        <f>SUM(H218:H257)</f>
        <v>0</v>
      </c>
      <c r="I258" s="78">
        <f>SUM(I218:I257)</f>
        <v>0</v>
      </c>
      <c r="J258" s="26"/>
      <c r="K258" s="78">
        <f>SUM(K218:K257)</f>
        <v>0</v>
      </c>
      <c r="L258" s="48"/>
      <c r="M258" s="78">
        <f>SUM(M218:M257)</f>
        <v>0</v>
      </c>
    </row>
    <row r="259" spans="1:13" ht="13.5" hidden="1" thickBot="1">
      <c r="A259" s="46" t="s">
        <v>40</v>
      </c>
      <c r="B259" s="18"/>
      <c r="C259" s="60"/>
      <c r="D259" s="61"/>
      <c r="E259" s="62"/>
      <c r="F259" s="62" t="s">
        <v>7</v>
      </c>
      <c r="G259" s="39" t="s">
        <v>7</v>
      </c>
      <c r="H259" s="20" t="s">
        <v>7</v>
      </c>
      <c r="I259" s="80" t="s">
        <v>7</v>
      </c>
      <c r="J259" s="26"/>
      <c r="K259" s="80" t="s">
        <v>7</v>
      </c>
      <c r="L259" s="38" t="s">
        <v>7</v>
      </c>
      <c r="M259" s="80"/>
    </row>
    <row r="260" spans="1:13" ht="12.75" hidden="1">
      <c r="A260" s="45" t="str">
        <f>+$A$5</f>
        <v>Program Manager, Senior, (Contractor Facility PAX offsite)(Key) </v>
      </c>
      <c r="B260" s="18"/>
      <c r="C260" s="15"/>
      <c r="D260" s="61">
        <v>6</v>
      </c>
      <c r="E260" s="14"/>
      <c r="F260" s="14"/>
      <c r="G260" s="5">
        <v>0</v>
      </c>
      <c r="H260" s="4">
        <v>0</v>
      </c>
      <c r="I260" s="76">
        <f>SUM($G260*H260)</f>
        <v>0</v>
      </c>
      <c r="J260" s="26"/>
      <c r="K260" s="87">
        <f aca="true" t="shared" si="22" ref="K260:K299">+H260</f>
        <v>0</v>
      </c>
      <c r="L260" s="48"/>
      <c r="M260" s="16">
        <f aca="true" t="shared" si="23" ref="M260:M299">+I260</f>
        <v>0</v>
      </c>
    </row>
    <row r="261" spans="1:13" ht="12.75" hidden="1">
      <c r="A261" s="20" t="str">
        <f>+$A$6</f>
        <v>Engineer/Scientist, Senior, (PAX onsite)</v>
      </c>
      <c r="B261" s="18"/>
      <c r="C261" s="10"/>
      <c r="D261" s="63">
        <v>6</v>
      </c>
      <c r="E261" s="14"/>
      <c r="F261" s="14"/>
      <c r="G261" s="5">
        <v>0</v>
      </c>
      <c r="H261" s="4">
        <v>0</v>
      </c>
      <c r="I261" s="76">
        <f>SUM($G261*H261)</f>
        <v>0</v>
      </c>
      <c r="J261" s="26"/>
      <c r="K261" s="87">
        <f t="shared" si="22"/>
        <v>0</v>
      </c>
      <c r="L261" s="48"/>
      <c r="M261" s="16">
        <f t="shared" si="23"/>
        <v>0</v>
      </c>
    </row>
    <row r="262" spans="1:13" ht="12.75" hidden="1">
      <c r="A262" s="20" t="str">
        <f>+$A$7</f>
        <v>Engineer/Scientist, Senior,  (Contractor Facility PAX offsite)</v>
      </c>
      <c r="B262" s="18"/>
      <c r="C262" s="10"/>
      <c r="D262" s="63">
        <v>6</v>
      </c>
      <c r="E262" s="14"/>
      <c r="F262" s="14"/>
      <c r="G262" s="5">
        <v>0</v>
      </c>
      <c r="H262" s="4">
        <v>0</v>
      </c>
      <c r="I262" s="76">
        <f aca="true" t="shared" si="24" ref="I262:I299">SUM($G262*H262)</f>
        <v>0</v>
      </c>
      <c r="J262" s="26"/>
      <c r="K262" s="87">
        <f t="shared" si="22"/>
        <v>0</v>
      </c>
      <c r="L262" s="48"/>
      <c r="M262" s="16">
        <f t="shared" si="23"/>
        <v>0</v>
      </c>
    </row>
    <row r="263" spans="1:13" ht="12.75" hidden="1">
      <c r="A263" s="45" t="str">
        <f>+$A$8</f>
        <v>Engineer/Scientist, Journey Level, (PAX onsite)</v>
      </c>
      <c r="B263" s="18"/>
      <c r="C263" s="10"/>
      <c r="D263" s="63">
        <v>6</v>
      </c>
      <c r="E263" s="14"/>
      <c r="F263" s="14"/>
      <c r="G263" s="5">
        <v>0</v>
      </c>
      <c r="H263" s="4">
        <v>0</v>
      </c>
      <c r="I263" s="76">
        <f t="shared" si="24"/>
        <v>0</v>
      </c>
      <c r="J263" s="26"/>
      <c r="K263" s="87">
        <f t="shared" si="22"/>
        <v>0</v>
      </c>
      <c r="L263" s="48"/>
      <c r="M263" s="16">
        <f t="shared" si="23"/>
        <v>0</v>
      </c>
    </row>
    <row r="264" spans="1:13" ht="12.75" hidden="1">
      <c r="A264" s="20" t="str">
        <f>+$A$9</f>
        <v>Engineer/Scientist, Journey Level, (Contractor Facility PAX offsite)</v>
      </c>
      <c r="B264" s="18"/>
      <c r="C264" s="10"/>
      <c r="D264" s="63">
        <v>6</v>
      </c>
      <c r="E264" s="14"/>
      <c r="F264" s="14"/>
      <c r="G264" s="5">
        <v>0</v>
      </c>
      <c r="H264" s="4">
        <v>0</v>
      </c>
      <c r="I264" s="76">
        <f t="shared" si="24"/>
        <v>0</v>
      </c>
      <c r="J264" s="26"/>
      <c r="K264" s="87">
        <f t="shared" si="22"/>
        <v>0</v>
      </c>
      <c r="L264" s="48"/>
      <c r="M264" s="16">
        <f t="shared" si="23"/>
        <v>0</v>
      </c>
    </row>
    <row r="265" spans="1:13" ht="12.75" hidden="1">
      <c r="A265" s="20" t="str">
        <f>+$A$10</f>
        <v>Engineer/Scientist, Junior, (PAX onsite)</v>
      </c>
      <c r="B265" s="18"/>
      <c r="C265" s="10"/>
      <c r="D265" s="63">
        <v>6</v>
      </c>
      <c r="E265" s="14"/>
      <c r="F265" s="14"/>
      <c r="G265" s="5">
        <v>0</v>
      </c>
      <c r="H265" s="4">
        <v>0</v>
      </c>
      <c r="I265" s="76">
        <f t="shared" si="24"/>
        <v>0</v>
      </c>
      <c r="J265" s="26"/>
      <c r="K265" s="87">
        <f t="shared" si="22"/>
        <v>0</v>
      </c>
      <c r="L265" s="48"/>
      <c r="M265" s="16">
        <f t="shared" si="23"/>
        <v>0</v>
      </c>
    </row>
    <row r="266" spans="1:13" ht="12.75" hidden="1">
      <c r="A266" s="20" t="str">
        <f>+$A$17</f>
        <v>Operations Research Analyst, Senior, (Contractor Facility PAX offsite)(Key) </v>
      </c>
      <c r="B266" s="18"/>
      <c r="C266" s="10"/>
      <c r="D266" s="63">
        <v>6</v>
      </c>
      <c r="E266" s="14"/>
      <c r="F266" s="14"/>
      <c r="G266" s="5">
        <v>0</v>
      </c>
      <c r="H266" s="4">
        <v>0</v>
      </c>
      <c r="I266" s="76">
        <f t="shared" si="24"/>
        <v>0</v>
      </c>
      <c r="J266" s="26"/>
      <c r="K266" s="87">
        <f t="shared" si="22"/>
        <v>0</v>
      </c>
      <c r="L266" s="48"/>
      <c r="M266" s="16">
        <f t="shared" si="23"/>
        <v>0</v>
      </c>
    </row>
    <row r="267" spans="1:13" ht="12.75" hidden="1">
      <c r="A267" s="45" t="str">
        <f>+$A$18</f>
        <v>Operations Research Analyst, Journey Level, (PAX onsite)</v>
      </c>
      <c r="B267" s="18"/>
      <c r="C267" s="10"/>
      <c r="D267" s="63">
        <v>6</v>
      </c>
      <c r="E267" s="14"/>
      <c r="F267" s="14"/>
      <c r="G267" s="5">
        <v>0</v>
      </c>
      <c r="H267" s="4">
        <v>0</v>
      </c>
      <c r="I267" s="76">
        <f t="shared" si="24"/>
        <v>0</v>
      </c>
      <c r="J267" s="26"/>
      <c r="K267" s="87">
        <f t="shared" si="22"/>
        <v>0</v>
      </c>
      <c r="L267" s="48"/>
      <c r="M267" s="16">
        <f t="shared" si="23"/>
        <v>0</v>
      </c>
    </row>
    <row r="268" spans="1:13" ht="12.75" hidden="1">
      <c r="A268" s="45" t="str">
        <f>+$A$19</f>
        <v>Operations Research Analyst, Journey Level, )Contractor Facility PAX offsite)</v>
      </c>
      <c r="B268" s="18"/>
      <c r="C268" s="10"/>
      <c r="D268" s="63">
        <v>6</v>
      </c>
      <c r="E268" s="14"/>
      <c r="F268" s="14"/>
      <c r="G268" s="5">
        <v>0</v>
      </c>
      <c r="H268" s="4">
        <v>0</v>
      </c>
      <c r="I268" s="76">
        <f t="shared" si="24"/>
        <v>0</v>
      </c>
      <c r="J268" s="26"/>
      <c r="K268" s="87">
        <f t="shared" si="22"/>
        <v>0</v>
      </c>
      <c r="L268" s="48"/>
      <c r="M268" s="16">
        <f t="shared" si="23"/>
        <v>0</v>
      </c>
    </row>
    <row r="269" spans="1:13" ht="12.75" hidden="1">
      <c r="A269" s="45" t="str">
        <f>+$A$20</f>
        <v>Engineering Technician, Senior, (PAX onsite)</v>
      </c>
      <c r="B269" s="18"/>
      <c r="C269" s="10"/>
      <c r="D269" s="63">
        <v>6</v>
      </c>
      <c r="E269" s="14"/>
      <c r="F269" s="14"/>
      <c r="G269" s="5">
        <v>0</v>
      </c>
      <c r="H269" s="4">
        <v>0</v>
      </c>
      <c r="I269" s="76">
        <f t="shared" si="24"/>
        <v>0</v>
      </c>
      <c r="J269" s="26"/>
      <c r="K269" s="87">
        <f t="shared" si="22"/>
        <v>0</v>
      </c>
      <c r="L269" s="48"/>
      <c r="M269" s="16">
        <f t="shared" si="23"/>
        <v>0</v>
      </c>
    </row>
    <row r="270" spans="1:13" ht="12.75" hidden="1">
      <c r="A270" s="45" t="str">
        <f>+$A$21</f>
        <v>Engineering Technician, Senior, (Contractor Facility PAX offsite)</v>
      </c>
      <c r="B270" s="18"/>
      <c r="C270" s="10"/>
      <c r="D270" s="63">
        <v>6</v>
      </c>
      <c r="E270" s="14"/>
      <c r="F270" s="14"/>
      <c r="G270" s="5">
        <v>0</v>
      </c>
      <c r="H270" s="4">
        <v>0</v>
      </c>
      <c r="I270" s="76">
        <f t="shared" si="24"/>
        <v>0</v>
      </c>
      <c r="J270" s="26"/>
      <c r="K270" s="87">
        <f t="shared" si="22"/>
        <v>0</v>
      </c>
      <c r="L270" s="48"/>
      <c r="M270" s="16">
        <f t="shared" si="23"/>
        <v>0</v>
      </c>
    </row>
    <row r="271" spans="1:13" ht="12.75" hidden="1">
      <c r="A271" s="45" t="str">
        <f>+$A$22</f>
        <v>Engineering Technician, Journey Level, (PAX onsite)</v>
      </c>
      <c r="B271" s="18"/>
      <c r="C271" s="10"/>
      <c r="D271" s="63">
        <v>6</v>
      </c>
      <c r="E271" s="14"/>
      <c r="F271" s="14"/>
      <c r="G271" s="5">
        <v>0</v>
      </c>
      <c r="H271" s="4">
        <v>0</v>
      </c>
      <c r="I271" s="76">
        <f t="shared" si="24"/>
        <v>0</v>
      </c>
      <c r="J271" s="26"/>
      <c r="K271" s="87">
        <f t="shared" si="22"/>
        <v>0</v>
      </c>
      <c r="L271" s="48"/>
      <c r="M271" s="16">
        <f t="shared" si="23"/>
        <v>0</v>
      </c>
    </row>
    <row r="272" spans="1:13" ht="12.75" hidden="1">
      <c r="A272" s="45" t="str">
        <f>+$A$23</f>
        <v>Engineering Technician, Journey Level, (Contractor Facility PAX offsite)</v>
      </c>
      <c r="B272" s="18"/>
      <c r="C272" s="10"/>
      <c r="D272" s="63">
        <v>6</v>
      </c>
      <c r="E272" s="14"/>
      <c r="F272" s="14"/>
      <c r="G272" s="5">
        <v>0</v>
      </c>
      <c r="H272" s="4">
        <v>0</v>
      </c>
      <c r="I272" s="76">
        <f t="shared" si="24"/>
        <v>0</v>
      </c>
      <c r="J272" s="26"/>
      <c r="K272" s="87">
        <f t="shared" si="22"/>
        <v>0</v>
      </c>
      <c r="L272" s="48"/>
      <c r="M272" s="16">
        <f t="shared" si="23"/>
        <v>0</v>
      </c>
    </row>
    <row r="273" spans="1:13" ht="12.75" hidden="1">
      <c r="A273" s="45" t="str">
        <f>+$A$24</f>
        <v>Systems Analyst, Senior, (PAX onsite)</v>
      </c>
      <c r="B273" s="18"/>
      <c r="C273" s="10"/>
      <c r="D273" s="63">
        <v>6</v>
      </c>
      <c r="E273" s="14"/>
      <c r="F273" s="14"/>
      <c r="G273" s="5">
        <v>0</v>
      </c>
      <c r="H273" s="4">
        <v>0</v>
      </c>
      <c r="I273" s="76">
        <f t="shared" si="24"/>
        <v>0</v>
      </c>
      <c r="J273" s="26"/>
      <c r="K273" s="87">
        <f t="shared" si="22"/>
        <v>0</v>
      </c>
      <c r="L273" s="48"/>
      <c r="M273" s="16">
        <f t="shared" si="23"/>
        <v>0</v>
      </c>
    </row>
    <row r="274" spans="1:13" ht="12.75" hidden="1">
      <c r="A274" s="45" t="str">
        <f>+$A$25</f>
        <v>Systems Analyst, Journey Level, (PAX onsite)</v>
      </c>
      <c r="B274" s="18"/>
      <c r="C274" s="10"/>
      <c r="D274" s="63">
        <v>6</v>
      </c>
      <c r="E274" s="14"/>
      <c r="F274" s="14"/>
      <c r="G274" s="5">
        <v>0</v>
      </c>
      <c r="H274" s="4">
        <v>0</v>
      </c>
      <c r="I274" s="76">
        <f t="shared" si="24"/>
        <v>0</v>
      </c>
      <c r="J274" s="26"/>
      <c r="K274" s="87">
        <f t="shared" si="22"/>
        <v>0</v>
      </c>
      <c r="L274" s="48"/>
      <c r="M274" s="16">
        <f t="shared" si="23"/>
        <v>0</v>
      </c>
    </row>
    <row r="275" spans="1:13" ht="12.75" hidden="1">
      <c r="A275" s="45" t="str">
        <f>+$A$26</f>
        <v>Program Analyst, Senior, (PAX onsite)</v>
      </c>
      <c r="B275" s="18"/>
      <c r="C275" s="10"/>
      <c r="D275" s="63">
        <v>6</v>
      </c>
      <c r="E275" s="14"/>
      <c r="F275" s="14"/>
      <c r="G275" s="5">
        <v>0</v>
      </c>
      <c r="H275" s="4">
        <v>0</v>
      </c>
      <c r="I275" s="76">
        <f t="shared" si="24"/>
        <v>0</v>
      </c>
      <c r="J275" s="26"/>
      <c r="K275" s="87">
        <f t="shared" si="22"/>
        <v>0</v>
      </c>
      <c r="L275" s="48"/>
      <c r="M275" s="16">
        <f t="shared" si="23"/>
        <v>0</v>
      </c>
    </row>
    <row r="276" spans="1:13" ht="12.75" hidden="1">
      <c r="A276" s="45" t="str">
        <f>+$A$27</f>
        <v>Program Analyst, Journey Level, (PAX onsite)</v>
      </c>
      <c r="B276" s="18"/>
      <c r="C276" s="10"/>
      <c r="D276" s="63">
        <v>6</v>
      </c>
      <c r="E276" s="14"/>
      <c r="F276" s="14"/>
      <c r="G276" s="5">
        <v>0</v>
      </c>
      <c r="H276" s="4">
        <v>0</v>
      </c>
      <c r="I276" s="76">
        <f t="shared" si="24"/>
        <v>0</v>
      </c>
      <c r="J276" s="26"/>
      <c r="K276" s="87">
        <f t="shared" si="22"/>
        <v>0</v>
      </c>
      <c r="L276" s="48"/>
      <c r="M276" s="16">
        <f t="shared" si="23"/>
        <v>0</v>
      </c>
    </row>
    <row r="277" spans="1:13" ht="12.75" hidden="1">
      <c r="A277" s="45" t="str">
        <f>+$A$28</f>
        <v>Program Analyst, Journey Level Contractor Facility, (PAX offsite)</v>
      </c>
      <c r="B277" s="18"/>
      <c r="C277" s="10"/>
      <c r="D277" s="63">
        <v>6</v>
      </c>
      <c r="E277" s="14"/>
      <c r="F277" s="14"/>
      <c r="G277" s="5">
        <v>0</v>
      </c>
      <c r="H277" s="4">
        <v>0</v>
      </c>
      <c r="I277" s="76">
        <f t="shared" si="24"/>
        <v>0</v>
      </c>
      <c r="J277" s="26"/>
      <c r="K277" s="87">
        <f t="shared" si="22"/>
        <v>0</v>
      </c>
      <c r="L277" s="48"/>
      <c r="M277" s="16">
        <f t="shared" si="23"/>
        <v>0</v>
      </c>
    </row>
    <row r="278" spans="1:13" ht="12.75" hidden="1">
      <c r="A278" s="45" t="str">
        <f>+$A$29</f>
        <v>Configuration Management Analyst, (PAX onsite)</v>
      </c>
      <c r="B278" s="18"/>
      <c r="C278" s="10"/>
      <c r="D278" s="63">
        <v>6</v>
      </c>
      <c r="E278" s="14"/>
      <c r="F278" s="14"/>
      <c r="G278" s="5">
        <v>0</v>
      </c>
      <c r="H278" s="4">
        <v>0</v>
      </c>
      <c r="I278" s="76">
        <f t="shared" si="24"/>
        <v>0</v>
      </c>
      <c r="J278" s="26"/>
      <c r="K278" s="87">
        <f t="shared" si="22"/>
        <v>0</v>
      </c>
      <c r="L278" s="48"/>
      <c r="M278" s="16">
        <f t="shared" si="23"/>
        <v>0</v>
      </c>
    </row>
    <row r="279" spans="1:13" ht="12.75" hidden="1">
      <c r="A279" s="45" t="str">
        <f>+$A$30</f>
        <v>Configuration Management Analyst, (Contractor Facility PAX offsite)</v>
      </c>
      <c r="B279" s="18"/>
      <c r="C279" s="10"/>
      <c r="D279" s="63">
        <v>6</v>
      </c>
      <c r="E279" s="14"/>
      <c r="F279" s="14"/>
      <c r="G279" s="5">
        <v>0</v>
      </c>
      <c r="H279" s="4">
        <v>0</v>
      </c>
      <c r="I279" s="76">
        <f t="shared" si="24"/>
        <v>0</v>
      </c>
      <c r="J279" s="26"/>
      <c r="K279" s="87">
        <f t="shared" si="22"/>
        <v>0</v>
      </c>
      <c r="L279" s="48"/>
      <c r="M279" s="16">
        <f t="shared" si="23"/>
        <v>0</v>
      </c>
    </row>
    <row r="280" spans="1:13" ht="12.75" hidden="1">
      <c r="A280" s="45" t="str">
        <f>+$A$31</f>
        <v>Computer Systems Analyst I, (Contractor Facility PAX offsite)</v>
      </c>
      <c r="B280" s="18"/>
      <c r="C280" s="10"/>
      <c r="D280" s="63">
        <v>6</v>
      </c>
      <c r="E280" s="14"/>
      <c r="F280" s="14"/>
      <c r="G280" s="5">
        <v>0</v>
      </c>
      <c r="H280" s="4">
        <v>0</v>
      </c>
      <c r="I280" s="76">
        <f t="shared" si="24"/>
        <v>0</v>
      </c>
      <c r="J280" s="26"/>
      <c r="K280" s="87">
        <f t="shared" si="22"/>
        <v>0</v>
      </c>
      <c r="L280" s="48"/>
      <c r="M280" s="16">
        <f t="shared" si="23"/>
        <v>0</v>
      </c>
    </row>
    <row r="281" spans="1:13" ht="12.75" hidden="1">
      <c r="A281" s="45" t="str">
        <f>+$A$32</f>
        <v>Data Entry Operator II, (Contractor Facility PAX offsite)</v>
      </c>
      <c r="B281" s="18"/>
      <c r="C281" s="10"/>
      <c r="D281" s="63">
        <v>6</v>
      </c>
      <c r="E281" s="14"/>
      <c r="F281" s="14"/>
      <c r="G281" s="5">
        <v>0</v>
      </c>
      <c r="H281" s="4">
        <v>0</v>
      </c>
      <c r="I281" s="76">
        <f t="shared" si="24"/>
        <v>0</v>
      </c>
      <c r="J281" s="26"/>
      <c r="K281" s="87">
        <f t="shared" si="22"/>
        <v>0</v>
      </c>
      <c r="L281" s="48"/>
      <c r="M281" s="16">
        <f t="shared" si="23"/>
        <v>0</v>
      </c>
    </row>
    <row r="282" spans="1:13" ht="12.75" hidden="1">
      <c r="A282" s="45" t="str">
        <f>+$A$33</f>
        <v>not comparable</v>
      </c>
      <c r="B282" s="18"/>
      <c r="C282" s="10"/>
      <c r="D282" s="63">
        <v>6</v>
      </c>
      <c r="E282" s="14"/>
      <c r="F282" s="14"/>
      <c r="G282" s="5">
        <v>0</v>
      </c>
      <c r="H282" s="4">
        <v>0</v>
      </c>
      <c r="I282" s="76">
        <f t="shared" si="24"/>
        <v>0</v>
      </c>
      <c r="J282" s="26"/>
      <c r="K282" s="87">
        <f t="shared" si="22"/>
        <v>0</v>
      </c>
      <c r="L282" s="48"/>
      <c r="M282" s="16">
        <f t="shared" si="23"/>
        <v>0</v>
      </c>
    </row>
    <row r="283" spans="1:13" ht="12.75" hidden="1">
      <c r="A283" s="45" t="str">
        <f>+$A$34</f>
        <v>not comparable</v>
      </c>
      <c r="B283" s="18"/>
      <c r="C283" s="10"/>
      <c r="D283" s="63">
        <v>6</v>
      </c>
      <c r="E283" s="14"/>
      <c r="F283" s="14"/>
      <c r="G283" s="5">
        <v>0</v>
      </c>
      <c r="H283" s="4">
        <v>0</v>
      </c>
      <c r="I283" s="76">
        <f t="shared" si="24"/>
        <v>0</v>
      </c>
      <c r="J283" s="26"/>
      <c r="K283" s="87">
        <f t="shared" si="22"/>
        <v>0</v>
      </c>
      <c r="L283" s="48"/>
      <c r="M283" s="16">
        <f t="shared" si="23"/>
        <v>0</v>
      </c>
    </row>
    <row r="284" spans="1:13" ht="12.75" hidden="1">
      <c r="A284" s="45" t="e">
        <f>+#REF!</f>
        <v>#REF!</v>
      </c>
      <c r="B284" s="18"/>
      <c r="C284" s="10"/>
      <c r="D284" s="63">
        <v>6</v>
      </c>
      <c r="E284" s="14"/>
      <c r="F284" s="14"/>
      <c r="G284" s="5">
        <v>0</v>
      </c>
      <c r="H284" s="4">
        <v>0</v>
      </c>
      <c r="I284" s="76">
        <f t="shared" si="24"/>
        <v>0</v>
      </c>
      <c r="J284" s="26"/>
      <c r="K284" s="87">
        <f t="shared" si="22"/>
        <v>0</v>
      </c>
      <c r="L284" s="48"/>
      <c r="M284" s="16">
        <f t="shared" si="23"/>
        <v>0</v>
      </c>
    </row>
    <row r="285" spans="1:13" ht="12.75" hidden="1">
      <c r="A285" s="45" t="e">
        <f>+#REF!</f>
        <v>#REF!</v>
      </c>
      <c r="B285" s="18"/>
      <c r="C285" s="10"/>
      <c r="D285" s="63">
        <v>6</v>
      </c>
      <c r="E285" s="14"/>
      <c r="F285" s="14"/>
      <c r="G285" s="5">
        <v>0</v>
      </c>
      <c r="H285" s="4">
        <v>0</v>
      </c>
      <c r="I285" s="76">
        <f t="shared" si="24"/>
        <v>0</v>
      </c>
      <c r="J285" s="26"/>
      <c r="K285" s="87">
        <f t="shared" si="22"/>
        <v>0</v>
      </c>
      <c r="L285" s="48"/>
      <c r="M285" s="16">
        <f t="shared" si="23"/>
        <v>0</v>
      </c>
    </row>
    <row r="286" spans="1:13" ht="12.75" hidden="1">
      <c r="A286" s="45" t="str">
        <f>+$A$35</f>
        <v>not comparable</v>
      </c>
      <c r="B286" s="18"/>
      <c r="C286" s="10"/>
      <c r="D286" s="63">
        <v>6</v>
      </c>
      <c r="E286" s="14"/>
      <c r="F286" s="14"/>
      <c r="G286" s="5">
        <v>0</v>
      </c>
      <c r="H286" s="4">
        <v>0</v>
      </c>
      <c r="I286" s="76">
        <f t="shared" si="24"/>
        <v>0</v>
      </c>
      <c r="J286" s="26"/>
      <c r="K286" s="87">
        <f t="shared" si="22"/>
        <v>0</v>
      </c>
      <c r="L286" s="48"/>
      <c r="M286" s="16">
        <f t="shared" si="23"/>
        <v>0</v>
      </c>
    </row>
    <row r="287" spans="1:13" ht="12.75" hidden="1">
      <c r="A287" s="45" t="s">
        <v>75</v>
      </c>
      <c r="B287" s="18"/>
      <c r="C287" s="15"/>
      <c r="D287" s="61">
        <v>6</v>
      </c>
      <c r="E287" s="14"/>
      <c r="F287" s="14"/>
      <c r="G287" s="5">
        <v>0</v>
      </c>
      <c r="H287" s="4">
        <v>0</v>
      </c>
      <c r="I287" s="76">
        <f t="shared" si="24"/>
        <v>0</v>
      </c>
      <c r="J287" s="26"/>
      <c r="K287" s="87">
        <f t="shared" si="22"/>
        <v>0</v>
      </c>
      <c r="L287" s="48"/>
      <c r="M287" s="16">
        <f t="shared" si="23"/>
        <v>0</v>
      </c>
    </row>
    <row r="288" spans="1:13" ht="12.75" hidden="1">
      <c r="A288" s="45" t="s">
        <v>75</v>
      </c>
      <c r="B288" s="18"/>
      <c r="C288" s="10"/>
      <c r="D288" s="63">
        <v>6</v>
      </c>
      <c r="E288" s="14"/>
      <c r="F288" s="14"/>
      <c r="G288" s="5">
        <v>0</v>
      </c>
      <c r="H288" s="4">
        <v>0</v>
      </c>
      <c r="I288" s="76">
        <f t="shared" si="24"/>
        <v>0</v>
      </c>
      <c r="J288" s="26"/>
      <c r="K288" s="87">
        <f t="shared" si="22"/>
        <v>0</v>
      </c>
      <c r="L288" s="48"/>
      <c r="M288" s="16">
        <f t="shared" si="23"/>
        <v>0</v>
      </c>
    </row>
    <row r="289" spans="1:13" ht="12.75" hidden="1">
      <c r="A289" s="45" t="s">
        <v>75</v>
      </c>
      <c r="B289" s="18"/>
      <c r="C289" s="10"/>
      <c r="D289" s="63">
        <v>6</v>
      </c>
      <c r="E289" s="14"/>
      <c r="F289" s="14"/>
      <c r="G289" s="5">
        <v>0</v>
      </c>
      <c r="H289" s="4">
        <v>0</v>
      </c>
      <c r="I289" s="76">
        <f t="shared" si="24"/>
        <v>0</v>
      </c>
      <c r="J289" s="26"/>
      <c r="K289" s="87">
        <f t="shared" si="22"/>
        <v>0</v>
      </c>
      <c r="L289" s="48"/>
      <c r="M289" s="16">
        <f t="shared" si="23"/>
        <v>0</v>
      </c>
    </row>
    <row r="290" spans="1:13" ht="12.75" hidden="1">
      <c r="A290" s="45" t="s">
        <v>75</v>
      </c>
      <c r="B290" s="18"/>
      <c r="C290" s="10"/>
      <c r="D290" s="63">
        <v>6</v>
      </c>
      <c r="E290" s="14"/>
      <c r="F290" s="14"/>
      <c r="G290" s="5">
        <v>0</v>
      </c>
      <c r="H290" s="4">
        <v>0</v>
      </c>
      <c r="I290" s="76">
        <f t="shared" si="24"/>
        <v>0</v>
      </c>
      <c r="J290" s="26"/>
      <c r="K290" s="87">
        <f t="shared" si="22"/>
        <v>0</v>
      </c>
      <c r="L290" s="48"/>
      <c r="M290" s="16">
        <f t="shared" si="23"/>
        <v>0</v>
      </c>
    </row>
    <row r="291" spans="1:13" ht="12.75" hidden="1">
      <c r="A291" s="45" t="s">
        <v>75</v>
      </c>
      <c r="B291" s="18"/>
      <c r="C291" s="10"/>
      <c r="D291" s="63">
        <v>6</v>
      </c>
      <c r="E291" s="14"/>
      <c r="F291" s="14"/>
      <c r="G291" s="5">
        <v>0</v>
      </c>
      <c r="H291" s="4">
        <v>0</v>
      </c>
      <c r="I291" s="76">
        <f t="shared" si="24"/>
        <v>0</v>
      </c>
      <c r="J291" s="26"/>
      <c r="K291" s="87">
        <f t="shared" si="22"/>
        <v>0</v>
      </c>
      <c r="L291" s="48"/>
      <c r="M291" s="16">
        <f t="shared" si="23"/>
        <v>0</v>
      </c>
    </row>
    <row r="292" spans="1:13" ht="12.75" hidden="1">
      <c r="A292" s="45" t="s">
        <v>75</v>
      </c>
      <c r="B292" s="18"/>
      <c r="C292" s="10"/>
      <c r="D292" s="63">
        <v>6</v>
      </c>
      <c r="E292" s="14"/>
      <c r="F292" s="14"/>
      <c r="G292" s="5">
        <v>0</v>
      </c>
      <c r="H292" s="4">
        <v>0</v>
      </c>
      <c r="I292" s="76">
        <f t="shared" si="24"/>
        <v>0</v>
      </c>
      <c r="J292" s="26"/>
      <c r="K292" s="87">
        <f t="shared" si="22"/>
        <v>0</v>
      </c>
      <c r="L292" s="48"/>
      <c r="M292" s="16">
        <f t="shared" si="23"/>
        <v>0</v>
      </c>
    </row>
    <row r="293" spans="1:13" ht="12.75" hidden="1">
      <c r="A293" s="45" t="s">
        <v>75</v>
      </c>
      <c r="B293" s="18"/>
      <c r="C293" s="10"/>
      <c r="D293" s="63">
        <v>6</v>
      </c>
      <c r="E293" s="14"/>
      <c r="F293" s="14"/>
      <c r="G293" s="5">
        <v>0</v>
      </c>
      <c r="H293" s="4">
        <v>0</v>
      </c>
      <c r="I293" s="76">
        <f t="shared" si="24"/>
        <v>0</v>
      </c>
      <c r="J293" s="26"/>
      <c r="K293" s="87">
        <f t="shared" si="22"/>
        <v>0</v>
      </c>
      <c r="L293" s="48"/>
      <c r="M293" s="16">
        <f t="shared" si="23"/>
        <v>0</v>
      </c>
    </row>
    <row r="294" spans="1:13" ht="12.75" hidden="1">
      <c r="A294" s="45" t="s">
        <v>75</v>
      </c>
      <c r="B294" s="18"/>
      <c r="C294" s="10"/>
      <c r="D294" s="63">
        <v>6</v>
      </c>
      <c r="E294" s="14"/>
      <c r="F294" s="14"/>
      <c r="G294" s="5">
        <v>0</v>
      </c>
      <c r="H294" s="4">
        <v>0</v>
      </c>
      <c r="I294" s="76">
        <f t="shared" si="24"/>
        <v>0</v>
      </c>
      <c r="J294" s="26"/>
      <c r="K294" s="87">
        <f t="shared" si="22"/>
        <v>0</v>
      </c>
      <c r="L294" s="48"/>
      <c r="M294" s="16">
        <f t="shared" si="23"/>
        <v>0</v>
      </c>
    </row>
    <row r="295" spans="1:13" ht="12.75" hidden="1">
      <c r="A295" s="45" t="s">
        <v>75</v>
      </c>
      <c r="B295" s="18"/>
      <c r="C295" s="10"/>
      <c r="D295" s="63">
        <v>6</v>
      </c>
      <c r="E295" s="14"/>
      <c r="F295" s="14"/>
      <c r="G295" s="5">
        <v>0</v>
      </c>
      <c r="H295" s="4">
        <v>0</v>
      </c>
      <c r="I295" s="76">
        <f t="shared" si="24"/>
        <v>0</v>
      </c>
      <c r="J295" s="26"/>
      <c r="K295" s="87">
        <f t="shared" si="22"/>
        <v>0</v>
      </c>
      <c r="L295" s="48"/>
      <c r="M295" s="16">
        <f t="shared" si="23"/>
        <v>0</v>
      </c>
    </row>
    <row r="296" spans="1:13" ht="12.75" hidden="1">
      <c r="A296" s="20" t="s">
        <v>46</v>
      </c>
      <c r="B296" s="18"/>
      <c r="C296" s="10"/>
      <c r="D296" s="63">
        <v>6</v>
      </c>
      <c r="E296" s="14"/>
      <c r="F296" s="14"/>
      <c r="G296" s="5">
        <v>0</v>
      </c>
      <c r="H296" s="4">
        <v>0</v>
      </c>
      <c r="I296" s="76">
        <f t="shared" si="24"/>
        <v>0</v>
      </c>
      <c r="J296" s="26"/>
      <c r="K296" s="87">
        <f t="shared" si="22"/>
        <v>0</v>
      </c>
      <c r="L296" s="48"/>
      <c r="M296" s="16">
        <f t="shared" si="23"/>
        <v>0</v>
      </c>
    </row>
    <row r="297" spans="1:13" ht="12.75" hidden="1">
      <c r="A297" s="20" t="s">
        <v>46</v>
      </c>
      <c r="B297" s="18"/>
      <c r="C297" s="15"/>
      <c r="D297" s="61">
        <v>6</v>
      </c>
      <c r="E297" s="14"/>
      <c r="F297" s="14"/>
      <c r="G297" s="5">
        <v>0</v>
      </c>
      <c r="H297" s="4">
        <v>0</v>
      </c>
      <c r="I297" s="76">
        <f t="shared" si="24"/>
        <v>0</v>
      </c>
      <c r="J297" s="26"/>
      <c r="K297" s="87">
        <f t="shared" si="22"/>
        <v>0</v>
      </c>
      <c r="L297" s="48"/>
      <c r="M297" s="16">
        <f t="shared" si="23"/>
        <v>0</v>
      </c>
    </row>
    <row r="298" spans="1:13" ht="12.75" hidden="1">
      <c r="A298" s="20" t="s">
        <v>46</v>
      </c>
      <c r="B298" s="18"/>
      <c r="C298" s="10"/>
      <c r="D298" s="63">
        <v>6</v>
      </c>
      <c r="E298" s="14"/>
      <c r="F298" s="14"/>
      <c r="G298" s="5">
        <v>0</v>
      </c>
      <c r="H298" s="4">
        <v>0</v>
      </c>
      <c r="I298" s="76">
        <f t="shared" si="24"/>
        <v>0</v>
      </c>
      <c r="J298" s="26"/>
      <c r="K298" s="87">
        <f t="shared" si="22"/>
        <v>0</v>
      </c>
      <c r="L298" s="48"/>
      <c r="M298" s="16">
        <f t="shared" si="23"/>
        <v>0</v>
      </c>
    </row>
    <row r="299" spans="1:13" ht="13.5" hidden="1" thickBot="1">
      <c r="A299" s="71" t="s">
        <v>46</v>
      </c>
      <c r="B299" s="18"/>
      <c r="C299" s="10"/>
      <c r="D299" s="63">
        <v>6</v>
      </c>
      <c r="E299" s="14"/>
      <c r="F299" s="14"/>
      <c r="G299" s="5">
        <v>0</v>
      </c>
      <c r="H299" s="4">
        <v>0</v>
      </c>
      <c r="I299" s="77">
        <f t="shared" si="24"/>
        <v>0</v>
      </c>
      <c r="J299" s="26"/>
      <c r="K299" s="77">
        <f t="shared" si="22"/>
        <v>0</v>
      </c>
      <c r="L299" s="48"/>
      <c r="M299" s="77">
        <f t="shared" si="23"/>
        <v>0</v>
      </c>
    </row>
    <row r="300" spans="1:13" ht="12.75" hidden="1">
      <c r="A300" s="45" t="s">
        <v>41</v>
      </c>
      <c r="B300" s="20"/>
      <c r="C300" s="36"/>
      <c r="D300" s="58"/>
      <c r="E300" s="37"/>
      <c r="F300" s="37"/>
      <c r="G300" s="20"/>
      <c r="H300" s="65">
        <f>SUM(H260:H299)</f>
        <v>0</v>
      </c>
      <c r="I300" s="78">
        <f>SUM(I260:I299)</f>
        <v>0</v>
      </c>
      <c r="J300" s="26"/>
      <c r="K300" s="78">
        <f>SUM(K260:K299)</f>
        <v>0</v>
      </c>
      <c r="L300" s="48"/>
      <c r="M300" s="78">
        <f>SUM(M260:M299)</f>
        <v>0</v>
      </c>
    </row>
    <row r="301" spans="1:13" ht="13.5" hidden="1" thickBot="1">
      <c r="A301" s="46" t="s">
        <v>42</v>
      </c>
      <c r="B301" s="18"/>
      <c r="C301" s="60"/>
      <c r="D301" s="61"/>
      <c r="E301" s="62"/>
      <c r="F301" s="62"/>
      <c r="G301" s="39" t="s">
        <v>7</v>
      </c>
      <c r="H301" s="20" t="s">
        <v>7</v>
      </c>
      <c r="I301" s="80" t="s">
        <v>7</v>
      </c>
      <c r="J301" s="26"/>
      <c r="K301" s="89" t="s">
        <v>7</v>
      </c>
      <c r="L301" s="38" t="s">
        <v>7</v>
      </c>
      <c r="M301" s="38"/>
    </row>
    <row r="302" spans="1:13" ht="12.75" hidden="1">
      <c r="A302" s="45" t="str">
        <f>+$A$5</f>
        <v>Program Manager, Senior, (Contractor Facility PAX offsite)(Key) </v>
      </c>
      <c r="B302" s="18"/>
      <c r="C302" s="15"/>
      <c r="D302" s="61">
        <v>7</v>
      </c>
      <c r="E302" s="14"/>
      <c r="F302" s="14"/>
      <c r="G302" s="5">
        <v>0</v>
      </c>
      <c r="H302" s="4">
        <v>0</v>
      </c>
      <c r="I302" s="76">
        <f>SUM($G302*H302)</f>
        <v>0</v>
      </c>
      <c r="J302" s="26"/>
      <c r="K302" s="87">
        <f aca="true" t="shared" si="25" ref="K302:K341">+H302</f>
        <v>0</v>
      </c>
      <c r="L302" s="48"/>
      <c r="M302" s="16">
        <f aca="true" t="shared" si="26" ref="M302:M341">+I302</f>
        <v>0</v>
      </c>
    </row>
    <row r="303" spans="1:13" ht="12.75" hidden="1">
      <c r="A303" s="20" t="str">
        <f>+$A$6</f>
        <v>Engineer/Scientist, Senior, (PAX onsite)</v>
      </c>
      <c r="B303" s="18"/>
      <c r="C303" s="10"/>
      <c r="D303" s="63">
        <v>7</v>
      </c>
      <c r="E303" s="14"/>
      <c r="F303" s="14"/>
      <c r="G303" s="5">
        <v>0</v>
      </c>
      <c r="H303" s="4">
        <v>0</v>
      </c>
      <c r="I303" s="76">
        <f>SUM($G303*H303)</f>
        <v>0</v>
      </c>
      <c r="J303" s="26"/>
      <c r="K303" s="87">
        <f t="shared" si="25"/>
        <v>0</v>
      </c>
      <c r="L303" s="48"/>
      <c r="M303" s="16">
        <f t="shared" si="26"/>
        <v>0</v>
      </c>
    </row>
    <row r="304" spans="1:13" ht="12.75" hidden="1">
      <c r="A304" s="20" t="str">
        <f>+$A$7</f>
        <v>Engineer/Scientist, Senior,  (Contractor Facility PAX offsite)</v>
      </c>
      <c r="B304" s="18"/>
      <c r="C304" s="10"/>
      <c r="D304" s="63">
        <v>7</v>
      </c>
      <c r="E304" s="14"/>
      <c r="F304" s="14"/>
      <c r="G304" s="5">
        <v>0</v>
      </c>
      <c r="H304" s="4">
        <v>0</v>
      </c>
      <c r="I304" s="76">
        <f aca="true" t="shared" si="27" ref="I304:I341">SUM($G304*H304)</f>
        <v>0</v>
      </c>
      <c r="J304" s="26"/>
      <c r="K304" s="87">
        <f t="shared" si="25"/>
        <v>0</v>
      </c>
      <c r="L304" s="48"/>
      <c r="M304" s="16">
        <f t="shared" si="26"/>
        <v>0</v>
      </c>
    </row>
    <row r="305" spans="1:13" ht="12.75" hidden="1">
      <c r="A305" s="45" t="str">
        <f>+$A$8</f>
        <v>Engineer/Scientist, Journey Level, (PAX onsite)</v>
      </c>
      <c r="B305" s="18"/>
      <c r="C305" s="10"/>
      <c r="D305" s="63">
        <v>7</v>
      </c>
      <c r="E305" s="14"/>
      <c r="F305" s="14"/>
      <c r="G305" s="5">
        <v>0</v>
      </c>
      <c r="H305" s="4">
        <v>0</v>
      </c>
      <c r="I305" s="76">
        <f t="shared" si="27"/>
        <v>0</v>
      </c>
      <c r="J305" s="26"/>
      <c r="K305" s="87">
        <f t="shared" si="25"/>
        <v>0</v>
      </c>
      <c r="L305" s="48"/>
      <c r="M305" s="16">
        <f t="shared" si="26"/>
        <v>0</v>
      </c>
    </row>
    <row r="306" spans="1:13" ht="12.75" hidden="1">
      <c r="A306" s="20" t="str">
        <f>+$A$9</f>
        <v>Engineer/Scientist, Journey Level, (Contractor Facility PAX offsite)</v>
      </c>
      <c r="B306" s="18"/>
      <c r="C306" s="10"/>
      <c r="D306" s="63">
        <v>7</v>
      </c>
      <c r="E306" s="14"/>
      <c r="F306" s="14"/>
      <c r="G306" s="5">
        <v>0</v>
      </c>
      <c r="H306" s="4">
        <v>0</v>
      </c>
      <c r="I306" s="76">
        <f t="shared" si="27"/>
        <v>0</v>
      </c>
      <c r="J306" s="26"/>
      <c r="K306" s="87">
        <f t="shared" si="25"/>
        <v>0</v>
      </c>
      <c r="L306" s="48"/>
      <c r="M306" s="16">
        <f t="shared" si="26"/>
        <v>0</v>
      </c>
    </row>
    <row r="307" spans="1:13" ht="12.75" hidden="1">
      <c r="A307" s="20" t="str">
        <f>+$A$10</f>
        <v>Engineer/Scientist, Junior, (PAX onsite)</v>
      </c>
      <c r="B307" s="18"/>
      <c r="C307" s="10"/>
      <c r="D307" s="63">
        <v>7</v>
      </c>
      <c r="E307" s="14"/>
      <c r="F307" s="14"/>
      <c r="G307" s="5">
        <v>0</v>
      </c>
      <c r="H307" s="4">
        <v>0</v>
      </c>
      <c r="I307" s="76">
        <f t="shared" si="27"/>
        <v>0</v>
      </c>
      <c r="J307" s="26"/>
      <c r="K307" s="87">
        <f t="shared" si="25"/>
        <v>0</v>
      </c>
      <c r="L307" s="48"/>
      <c r="M307" s="16">
        <f t="shared" si="26"/>
        <v>0</v>
      </c>
    </row>
    <row r="308" spans="1:13" ht="12.75" hidden="1">
      <c r="A308" s="20" t="str">
        <f>+$A$17</f>
        <v>Operations Research Analyst, Senior, (Contractor Facility PAX offsite)(Key) </v>
      </c>
      <c r="B308" s="18"/>
      <c r="C308" s="10"/>
      <c r="D308" s="63">
        <v>7</v>
      </c>
      <c r="E308" s="14"/>
      <c r="F308" s="14"/>
      <c r="G308" s="5">
        <v>0</v>
      </c>
      <c r="H308" s="4">
        <v>0</v>
      </c>
      <c r="I308" s="76">
        <f t="shared" si="27"/>
        <v>0</v>
      </c>
      <c r="J308" s="26"/>
      <c r="K308" s="87">
        <f t="shared" si="25"/>
        <v>0</v>
      </c>
      <c r="L308" s="48"/>
      <c r="M308" s="16">
        <f t="shared" si="26"/>
        <v>0</v>
      </c>
    </row>
    <row r="309" spans="1:13" ht="12.75" hidden="1">
      <c r="A309" s="45" t="str">
        <f>+$A$18</f>
        <v>Operations Research Analyst, Journey Level, (PAX onsite)</v>
      </c>
      <c r="B309" s="18"/>
      <c r="C309" s="10"/>
      <c r="D309" s="63">
        <v>7</v>
      </c>
      <c r="E309" s="14"/>
      <c r="F309" s="14"/>
      <c r="G309" s="5">
        <v>0</v>
      </c>
      <c r="H309" s="4">
        <v>0</v>
      </c>
      <c r="I309" s="76">
        <f t="shared" si="27"/>
        <v>0</v>
      </c>
      <c r="J309" s="26"/>
      <c r="K309" s="87">
        <f t="shared" si="25"/>
        <v>0</v>
      </c>
      <c r="L309" s="48"/>
      <c r="M309" s="16">
        <f t="shared" si="26"/>
        <v>0</v>
      </c>
    </row>
    <row r="310" spans="1:13" ht="12.75" hidden="1">
      <c r="A310" s="45" t="str">
        <f>+$A$19</f>
        <v>Operations Research Analyst, Journey Level, )Contractor Facility PAX offsite)</v>
      </c>
      <c r="B310" s="18"/>
      <c r="C310" s="10"/>
      <c r="D310" s="63">
        <v>7</v>
      </c>
      <c r="E310" s="14"/>
      <c r="F310" s="14"/>
      <c r="G310" s="5">
        <v>0</v>
      </c>
      <c r="H310" s="4">
        <v>0</v>
      </c>
      <c r="I310" s="76">
        <f t="shared" si="27"/>
        <v>0</v>
      </c>
      <c r="J310" s="26"/>
      <c r="K310" s="87">
        <f t="shared" si="25"/>
        <v>0</v>
      </c>
      <c r="L310" s="48"/>
      <c r="M310" s="16">
        <f t="shared" si="26"/>
        <v>0</v>
      </c>
    </row>
    <row r="311" spans="1:13" ht="12.75" hidden="1">
      <c r="A311" s="45" t="str">
        <f>+$A$20</f>
        <v>Engineering Technician, Senior, (PAX onsite)</v>
      </c>
      <c r="B311" s="18"/>
      <c r="C311" s="10"/>
      <c r="D311" s="63">
        <v>7</v>
      </c>
      <c r="E311" s="14"/>
      <c r="F311" s="14"/>
      <c r="G311" s="5">
        <v>0</v>
      </c>
      <c r="H311" s="4">
        <v>0</v>
      </c>
      <c r="I311" s="76">
        <f t="shared" si="27"/>
        <v>0</v>
      </c>
      <c r="J311" s="26"/>
      <c r="K311" s="87">
        <f t="shared" si="25"/>
        <v>0</v>
      </c>
      <c r="L311" s="48"/>
      <c r="M311" s="16">
        <f t="shared" si="26"/>
        <v>0</v>
      </c>
    </row>
    <row r="312" spans="1:13" ht="12.75" hidden="1">
      <c r="A312" s="45" t="str">
        <f>+$A$21</f>
        <v>Engineering Technician, Senior, (Contractor Facility PAX offsite)</v>
      </c>
      <c r="B312" s="18"/>
      <c r="C312" s="10"/>
      <c r="D312" s="63">
        <v>7</v>
      </c>
      <c r="E312" s="14"/>
      <c r="F312" s="14"/>
      <c r="G312" s="5">
        <v>0</v>
      </c>
      <c r="H312" s="4">
        <v>0</v>
      </c>
      <c r="I312" s="76">
        <f t="shared" si="27"/>
        <v>0</v>
      </c>
      <c r="J312" s="26"/>
      <c r="K312" s="87">
        <f t="shared" si="25"/>
        <v>0</v>
      </c>
      <c r="L312" s="48"/>
      <c r="M312" s="16">
        <f t="shared" si="26"/>
        <v>0</v>
      </c>
    </row>
    <row r="313" spans="1:13" ht="12.75" hidden="1">
      <c r="A313" s="45" t="str">
        <f>+$A$22</f>
        <v>Engineering Technician, Journey Level, (PAX onsite)</v>
      </c>
      <c r="B313" s="18"/>
      <c r="C313" s="10"/>
      <c r="D313" s="63">
        <v>7</v>
      </c>
      <c r="E313" s="14"/>
      <c r="F313" s="14"/>
      <c r="G313" s="5">
        <v>0</v>
      </c>
      <c r="H313" s="4">
        <v>0</v>
      </c>
      <c r="I313" s="76">
        <f t="shared" si="27"/>
        <v>0</v>
      </c>
      <c r="J313" s="26"/>
      <c r="K313" s="87">
        <f t="shared" si="25"/>
        <v>0</v>
      </c>
      <c r="L313" s="48"/>
      <c r="M313" s="16">
        <f t="shared" si="26"/>
        <v>0</v>
      </c>
    </row>
    <row r="314" spans="1:13" ht="12.75" hidden="1">
      <c r="A314" s="45" t="str">
        <f>+$A$23</f>
        <v>Engineering Technician, Journey Level, (Contractor Facility PAX offsite)</v>
      </c>
      <c r="B314" s="18"/>
      <c r="C314" s="10"/>
      <c r="D314" s="63">
        <v>7</v>
      </c>
      <c r="E314" s="14"/>
      <c r="F314" s="14"/>
      <c r="G314" s="5">
        <v>0</v>
      </c>
      <c r="H314" s="4">
        <v>0</v>
      </c>
      <c r="I314" s="76">
        <f t="shared" si="27"/>
        <v>0</v>
      </c>
      <c r="J314" s="26"/>
      <c r="K314" s="87">
        <f t="shared" si="25"/>
        <v>0</v>
      </c>
      <c r="L314" s="48"/>
      <c r="M314" s="16">
        <f t="shared" si="26"/>
        <v>0</v>
      </c>
    </row>
    <row r="315" spans="1:13" ht="12.75" hidden="1">
      <c r="A315" s="45" t="str">
        <f>+$A$24</f>
        <v>Systems Analyst, Senior, (PAX onsite)</v>
      </c>
      <c r="B315" s="18"/>
      <c r="C315" s="10"/>
      <c r="D315" s="63">
        <v>7</v>
      </c>
      <c r="E315" s="14"/>
      <c r="F315" s="14"/>
      <c r="G315" s="5">
        <v>0</v>
      </c>
      <c r="H315" s="4">
        <v>0</v>
      </c>
      <c r="I315" s="76">
        <f t="shared" si="27"/>
        <v>0</v>
      </c>
      <c r="J315" s="26"/>
      <c r="K315" s="87">
        <f t="shared" si="25"/>
        <v>0</v>
      </c>
      <c r="L315" s="48"/>
      <c r="M315" s="16">
        <f t="shared" si="26"/>
        <v>0</v>
      </c>
    </row>
    <row r="316" spans="1:13" ht="12.75" hidden="1">
      <c r="A316" s="45" t="str">
        <f>+$A$25</f>
        <v>Systems Analyst, Journey Level, (PAX onsite)</v>
      </c>
      <c r="B316" s="18"/>
      <c r="C316" s="10"/>
      <c r="D316" s="63">
        <v>7</v>
      </c>
      <c r="E316" s="14"/>
      <c r="F316" s="14"/>
      <c r="G316" s="5">
        <v>0</v>
      </c>
      <c r="H316" s="4">
        <v>0</v>
      </c>
      <c r="I316" s="76">
        <f t="shared" si="27"/>
        <v>0</v>
      </c>
      <c r="J316" s="26"/>
      <c r="K316" s="87">
        <f t="shared" si="25"/>
        <v>0</v>
      </c>
      <c r="L316" s="48"/>
      <c r="M316" s="16">
        <f t="shared" si="26"/>
        <v>0</v>
      </c>
    </row>
    <row r="317" spans="1:13" ht="12.75" hidden="1">
      <c r="A317" s="45" t="str">
        <f>+$A$26</f>
        <v>Program Analyst, Senior, (PAX onsite)</v>
      </c>
      <c r="B317" s="18"/>
      <c r="C317" s="10"/>
      <c r="D317" s="63">
        <v>7</v>
      </c>
      <c r="E317" s="14"/>
      <c r="F317" s="14"/>
      <c r="G317" s="5">
        <v>0</v>
      </c>
      <c r="H317" s="4">
        <v>0</v>
      </c>
      <c r="I317" s="76">
        <f t="shared" si="27"/>
        <v>0</v>
      </c>
      <c r="J317" s="26"/>
      <c r="K317" s="87">
        <f t="shared" si="25"/>
        <v>0</v>
      </c>
      <c r="L317" s="48"/>
      <c r="M317" s="16">
        <f t="shared" si="26"/>
        <v>0</v>
      </c>
    </row>
    <row r="318" spans="1:13" ht="12.75" hidden="1">
      <c r="A318" s="45" t="str">
        <f>+$A$27</f>
        <v>Program Analyst, Journey Level, (PAX onsite)</v>
      </c>
      <c r="B318" s="18"/>
      <c r="C318" s="10"/>
      <c r="D318" s="63">
        <v>7</v>
      </c>
      <c r="E318" s="14"/>
      <c r="F318" s="14"/>
      <c r="G318" s="5">
        <v>0</v>
      </c>
      <c r="H318" s="4">
        <v>0</v>
      </c>
      <c r="I318" s="76">
        <f t="shared" si="27"/>
        <v>0</v>
      </c>
      <c r="J318" s="26"/>
      <c r="K318" s="87">
        <f t="shared" si="25"/>
        <v>0</v>
      </c>
      <c r="L318" s="48"/>
      <c r="M318" s="16">
        <f t="shared" si="26"/>
        <v>0</v>
      </c>
    </row>
    <row r="319" spans="1:13" ht="12.75" hidden="1">
      <c r="A319" s="45" t="str">
        <f>+$A$28</f>
        <v>Program Analyst, Journey Level Contractor Facility, (PAX offsite)</v>
      </c>
      <c r="B319" s="18"/>
      <c r="C319" s="10"/>
      <c r="D319" s="63">
        <v>7</v>
      </c>
      <c r="E319" s="14"/>
      <c r="F319" s="14"/>
      <c r="G319" s="5">
        <v>0</v>
      </c>
      <c r="H319" s="4">
        <v>0</v>
      </c>
      <c r="I319" s="76">
        <f t="shared" si="27"/>
        <v>0</v>
      </c>
      <c r="J319" s="26"/>
      <c r="K319" s="87">
        <f t="shared" si="25"/>
        <v>0</v>
      </c>
      <c r="L319" s="48"/>
      <c r="M319" s="16">
        <f t="shared" si="26"/>
        <v>0</v>
      </c>
    </row>
    <row r="320" spans="1:13" ht="12.75" hidden="1">
      <c r="A320" s="45" t="str">
        <f>+$A$29</f>
        <v>Configuration Management Analyst, (PAX onsite)</v>
      </c>
      <c r="B320" s="18"/>
      <c r="C320" s="10"/>
      <c r="D320" s="63">
        <v>7</v>
      </c>
      <c r="E320" s="14"/>
      <c r="F320" s="14"/>
      <c r="G320" s="5">
        <v>0</v>
      </c>
      <c r="H320" s="4">
        <v>0</v>
      </c>
      <c r="I320" s="76">
        <f t="shared" si="27"/>
        <v>0</v>
      </c>
      <c r="J320" s="26"/>
      <c r="K320" s="87">
        <f t="shared" si="25"/>
        <v>0</v>
      </c>
      <c r="L320" s="48"/>
      <c r="M320" s="16">
        <f t="shared" si="26"/>
        <v>0</v>
      </c>
    </row>
    <row r="321" spans="1:13" ht="12.75" hidden="1">
      <c r="A321" s="45" t="str">
        <f>+$A$30</f>
        <v>Configuration Management Analyst, (Contractor Facility PAX offsite)</v>
      </c>
      <c r="B321" s="18"/>
      <c r="C321" s="10"/>
      <c r="D321" s="63">
        <v>7</v>
      </c>
      <c r="E321" s="14"/>
      <c r="F321" s="14"/>
      <c r="G321" s="5">
        <v>0</v>
      </c>
      <c r="H321" s="4">
        <v>0</v>
      </c>
      <c r="I321" s="76">
        <f t="shared" si="27"/>
        <v>0</v>
      </c>
      <c r="J321" s="26"/>
      <c r="K321" s="87">
        <f t="shared" si="25"/>
        <v>0</v>
      </c>
      <c r="L321" s="48"/>
      <c r="M321" s="16">
        <f t="shared" si="26"/>
        <v>0</v>
      </c>
    </row>
    <row r="322" spans="1:13" ht="12.75" hidden="1">
      <c r="A322" s="45" t="str">
        <f>+$A$31</f>
        <v>Computer Systems Analyst I, (Contractor Facility PAX offsite)</v>
      </c>
      <c r="B322" s="18"/>
      <c r="C322" s="10"/>
      <c r="D322" s="63">
        <v>7</v>
      </c>
      <c r="E322" s="14"/>
      <c r="F322" s="14"/>
      <c r="G322" s="5">
        <v>0</v>
      </c>
      <c r="H322" s="4">
        <v>0</v>
      </c>
      <c r="I322" s="76">
        <f t="shared" si="27"/>
        <v>0</v>
      </c>
      <c r="J322" s="26"/>
      <c r="K322" s="87">
        <f t="shared" si="25"/>
        <v>0</v>
      </c>
      <c r="L322" s="48"/>
      <c r="M322" s="16">
        <f t="shared" si="26"/>
        <v>0</v>
      </c>
    </row>
    <row r="323" spans="1:13" ht="12.75" hidden="1">
      <c r="A323" s="45" t="str">
        <f>+$A$32</f>
        <v>Data Entry Operator II, (Contractor Facility PAX offsite)</v>
      </c>
      <c r="B323" s="18"/>
      <c r="C323" s="10"/>
      <c r="D323" s="63">
        <v>7</v>
      </c>
      <c r="E323" s="14"/>
      <c r="F323" s="14"/>
      <c r="G323" s="5">
        <v>0</v>
      </c>
      <c r="H323" s="4">
        <v>0</v>
      </c>
      <c r="I323" s="76">
        <f t="shared" si="27"/>
        <v>0</v>
      </c>
      <c r="J323" s="26"/>
      <c r="K323" s="87">
        <f t="shared" si="25"/>
        <v>0</v>
      </c>
      <c r="L323" s="48"/>
      <c r="M323" s="16">
        <f t="shared" si="26"/>
        <v>0</v>
      </c>
    </row>
    <row r="324" spans="1:13" ht="12.75" hidden="1">
      <c r="A324" s="45" t="str">
        <f>+$A$33</f>
        <v>not comparable</v>
      </c>
      <c r="B324" s="18"/>
      <c r="C324" s="10"/>
      <c r="D324" s="63">
        <v>7</v>
      </c>
      <c r="E324" s="14"/>
      <c r="F324" s="14"/>
      <c r="G324" s="5">
        <v>0</v>
      </c>
      <c r="H324" s="4">
        <v>0</v>
      </c>
      <c r="I324" s="76">
        <f t="shared" si="27"/>
        <v>0</v>
      </c>
      <c r="J324" s="26"/>
      <c r="K324" s="87">
        <f t="shared" si="25"/>
        <v>0</v>
      </c>
      <c r="L324" s="48"/>
      <c r="M324" s="16">
        <f t="shared" si="26"/>
        <v>0</v>
      </c>
    </row>
    <row r="325" spans="1:13" ht="12.75" hidden="1">
      <c r="A325" s="45" t="str">
        <f>+$A$34</f>
        <v>not comparable</v>
      </c>
      <c r="B325" s="18"/>
      <c r="C325" s="10"/>
      <c r="D325" s="63">
        <v>7</v>
      </c>
      <c r="E325" s="14"/>
      <c r="F325" s="14"/>
      <c r="G325" s="5">
        <v>0</v>
      </c>
      <c r="H325" s="4">
        <v>0</v>
      </c>
      <c r="I325" s="76">
        <f t="shared" si="27"/>
        <v>0</v>
      </c>
      <c r="J325" s="26"/>
      <c r="K325" s="87">
        <f t="shared" si="25"/>
        <v>0</v>
      </c>
      <c r="L325" s="48"/>
      <c r="M325" s="16">
        <f t="shared" si="26"/>
        <v>0</v>
      </c>
    </row>
    <row r="326" spans="1:13" ht="12.75" hidden="1">
      <c r="A326" s="45" t="e">
        <f>+#REF!</f>
        <v>#REF!</v>
      </c>
      <c r="B326" s="18"/>
      <c r="C326" s="10"/>
      <c r="D326" s="63">
        <v>7</v>
      </c>
      <c r="E326" s="14"/>
      <c r="F326" s="14"/>
      <c r="G326" s="5">
        <v>0</v>
      </c>
      <c r="H326" s="4">
        <v>0</v>
      </c>
      <c r="I326" s="76">
        <f t="shared" si="27"/>
        <v>0</v>
      </c>
      <c r="J326" s="26"/>
      <c r="K326" s="87">
        <f t="shared" si="25"/>
        <v>0</v>
      </c>
      <c r="L326" s="48"/>
      <c r="M326" s="16">
        <f t="shared" si="26"/>
        <v>0</v>
      </c>
    </row>
    <row r="327" spans="1:13" ht="12.75" hidden="1">
      <c r="A327" s="45" t="e">
        <f>+#REF!</f>
        <v>#REF!</v>
      </c>
      <c r="B327" s="18"/>
      <c r="C327" s="10"/>
      <c r="D327" s="63">
        <v>7</v>
      </c>
      <c r="E327" s="14"/>
      <c r="F327" s="14"/>
      <c r="G327" s="5">
        <v>0</v>
      </c>
      <c r="H327" s="4">
        <v>0</v>
      </c>
      <c r="I327" s="76">
        <f t="shared" si="27"/>
        <v>0</v>
      </c>
      <c r="J327" s="26"/>
      <c r="K327" s="87">
        <f t="shared" si="25"/>
        <v>0</v>
      </c>
      <c r="L327" s="48"/>
      <c r="M327" s="16">
        <f t="shared" si="26"/>
        <v>0</v>
      </c>
    </row>
    <row r="328" spans="1:13" ht="12.75" hidden="1">
      <c r="A328" s="45" t="str">
        <f>+$A$35</f>
        <v>not comparable</v>
      </c>
      <c r="B328" s="18"/>
      <c r="C328" s="10"/>
      <c r="D328" s="63">
        <v>7</v>
      </c>
      <c r="E328" s="14"/>
      <c r="F328" s="14"/>
      <c r="G328" s="5">
        <v>0</v>
      </c>
      <c r="H328" s="4">
        <v>0</v>
      </c>
      <c r="I328" s="76">
        <f t="shared" si="27"/>
        <v>0</v>
      </c>
      <c r="J328" s="26"/>
      <c r="K328" s="87">
        <f t="shared" si="25"/>
        <v>0</v>
      </c>
      <c r="L328" s="48"/>
      <c r="M328" s="16">
        <f t="shared" si="26"/>
        <v>0</v>
      </c>
    </row>
    <row r="329" spans="1:13" ht="12.75" hidden="1">
      <c r="A329" s="45" t="s">
        <v>75</v>
      </c>
      <c r="B329" s="18"/>
      <c r="C329" s="15"/>
      <c r="D329" s="61">
        <v>7</v>
      </c>
      <c r="E329" s="14"/>
      <c r="F329" s="14"/>
      <c r="G329" s="5">
        <v>0</v>
      </c>
      <c r="H329" s="4">
        <v>0</v>
      </c>
      <c r="I329" s="76">
        <f t="shared" si="27"/>
        <v>0</v>
      </c>
      <c r="J329" s="26"/>
      <c r="K329" s="87">
        <f t="shared" si="25"/>
        <v>0</v>
      </c>
      <c r="L329" s="48"/>
      <c r="M329" s="16">
        <f t="shared" si="26"/>
        <v>0</v>
      </c>
    </row>
    <row r="330" spans="1:13" ht="12.75" hidden="1">
      <c r="A330" s="45" t="s">
        <v>75</v>
      </c>
      <c r="B330" s="18"/>
      <c r="C330" s="10"/>
      <c r="D330" s="63">
        <v>7</v>
      </c>
      <c r="E330" s="14"/>
      <c r="F330" s="14"/>
      <c r="G330" s="5">
        <v>0</v>
      </c>
      <c r="H330" s="4">
        <v>0</v>
      </c>
      <c r="I330" s="76">
        <f t="shared" si="27"/>
        <v>0</v>
      </c>
      <c r="J330" s="26"/>
      <c r="K330" s="87">
        <f t="shared" si="25"/>
        <v>0</v>
      </c>
      <c r="L330" s="48"/>
      <c r="M330" s="16">
        <f t="shared" si="26"/>
        <v>0</v>
      </c>
    </row>
    <row r="331" spans="1:13" ht="12.75" hidden="1">
      <c r="A331" s="45" t="s">
        <v>75</v>
      </c>
      <c r="B331" s="18"/>
      <c r="C331" s="10"/>
      <c r="D331" s="63">
        <v>7</v>
      </c>
      <c r="E331" s="14"/>
      <c r="F331" s="14"/>
      <c r="G331" s="5">
        <v>0</v>
      </c>
      <c r="H331" s="4">
        <v>0</v>
      </c>
      <c r="I331" s="76">
        <f t="shared" si="27"/>
        <v>0</v>
      </c>
      <c r="J331" s="26"/>
      <c r="K331" s="87">
        <f t="shared" si="25"/>
        <v>0</v>
      </c>
      <c r="L331" s="48"/>
      <c r="M331" s="16">
        <f t="shared" si="26"/>
        <v>0</v>
      </c>
    </row>
    <row r="332" spans="1:13" ht="12.75" hidden="1">
      <c r="A332" s="45" t="s">
        <v>75</v>
      </c>
      <c r="B332" s="18"/>
      <c r="C332" s="10"/>
      <c r="D332" s="63">
        <v>7</v>
      </c>
      <c r="E332" s="14"/>
      <c r="F332" s="14"/>
      <c r="G332" s="5">
        <v>0</v>
      </c>
      <c r="H332" s="4">
        <v>0</v>
      </c>
      <c r="I332" s="76">
        <f t="shared" si="27"/>
        <v>0</v>
      </c>
      <c r="J332" s="26"/>
      <c r="K332" s="87">
        <f t="shared" si="25"/>
        <v>0</v>
      </c>
      <c r="L332" s="48"/>
      <c r="M332" s="16">
        <f t="shared" si="26"/>
        <v>0</v>
      </c>
    </row>
    <row r="333" spans="1:13" ht="12.75" hidden="1">
      <c r="A333" s="45" t="s">
        <v>75</v>
      </c>
      <c r="B333" s="18"/>
      <c r="C333" s="10"/>
      <c r="D333" s="63">
        <v>7</v>
      </c>
      <c r="E333" s="14"/>
      <c r="F333" s="14"/>
      <c r="G333" s="5">
        <v>0</v>
      </c>
      <c r="H333" s="4">
        <v>0</v>
      </c>
      <c r="I333" s="76">
        <f t="shared" si="27"/>
        <v>0</v>
      </c>
      <c r="J333" s="26"/>
      <c r="K333" s="87">
        <f t="shared" si="25"/>
        <v>0</v>
      </c>
      <c r="L333" s="48"/>
      <c r="M333" s="16">
        <f t="shared" si="26"/>
        <v>0</v>
      </c>
    </row>
    <row r="334" spans="1:13" ht="12.75" hidden="1">
      <c r="A334" s="45" t="s">
        <v>75</v>
      </c>
      <c r="B334" s="18"/>
      <c r="C334" s="10"/>
      <c r="D334" s="63">
        <v>7</v>
      </c>
      <c r="E334" s="14"/>
      <c r="F334" s="14"/>
      <c r="G334" s="5">
        <v>0</v>
      </c>
      <c r="H334" s="4">
        <v>0</v>
      </c>
      <c r="I334" s="76">
        <f t="shared" si="27"/>
        <v>0</v>
      </c>
      <c r="J334" s="26"/>
      <c r="K334" s="87">
        <f t="shared" si="25"/>
        <v>0</v>
      </c>
      <c r="L334" s="48"/>
      <c r="M334" s="16">
        <f t="shared" si="26"/>
        <v>0</v>
      </c>
    </row>
    <row r="335" spans="1:13" ht="12.75" hidden="1">
      <c r="A335" s="45" t="s">
        <v>75</v>
      </c>
      <c r="B335" s="18"/>
      <c r="C335" s="10"/>
      <c r="D335" s="63">
        <v>7</v>
      </c>
      <c r="E335" s="14"/>
      <c r="F335" s="14"/>
      <c r="G335" s="5">
        <v>0</v>
      </c>
      <c r="H335" s="4">
        <v>0</v>
      </c>
      <c r="I335" s="76">
        <f t="shared" si="27"/>
        <v>0</v>
      </c>
      <c r="J335" s="26"/>
      <c r="K335" s="87">
        <f t="shared" si="25"/>
        <v>0</v>
      </c>
      <c r="L335" s="48"/>
      <c r="M335" s="16">
        <f t="shared" si="26"/>
        <v>0</v>
      </c>
    </row>
    <row r="336" spans="1:13" ht="12.75" hidden="1">
      <c r="A336" s="45" t="s">
        <v>75</v>
      </c>
      <c r="B336" s="18"/>
      <c r="C336" s="10"/>
      <c r="D336" s="63">
        <v>7</v>
      </c>
      <c r="E336" s="14"/>
      <c r="F336" s="14"/>
      <c r="G336" s="5">
        <v>0</v>
      </c>
      <c r="H336" s="4">
        <v>0</v>
      </c>
      <c r="I336" s="76">
        <f t="shared" si="27"/>
        <v>0</v>
      </c>
      <c r="J336" s="26"/>
      <c r="K336" s="87">
        <f t="shared" si="25"/>
        <v>0</v>
      </c>
      <c r="L336" s="48"/>
      <c r="M336" s="16">
        <f t="shared" si="26"/>
        <v>0</v>
      </c>
    </row>
    <row r="337" spans="1:13" ht="12.75" hidden="1">
      <c r="A337" s="45" t="s">
        <v>75</v>
      </c>
      <c r="B337" s="18"/>
      <c r="C337" s="10"/>
      <c r="D337" s="63">
        <v>7</v>
      </c>
      <c r="E337" s="14"/>
      <c r="F337" s="14"/>
      <c r="G337" s="5">
        <v>0</v>
      </c>
      <c r="H337" s="4">
        <v>0</v>
      </c>
      <c r="I337" s="76">
        <f t="shared" si="27"/>
        <v>0</v>
      </c>
      <c r="J337" s="26"/>
      <c r="K337" s="87">
        <f t="shared" si="25"/>
        <v>0</v>
      </c>
      <c r="L337" s="48"/>
      <c r="M337" s="16">
        <f t="shared" si="26"/>
        <v>0</v>
      </c>
    </row>
    <row r="338" spans="1:13" ht="12.75" hidden="1">
      <c r="A338" s="20" t="s">
        <v>46</v>
      </c>
      <c r="B338" s="18"/>
      <c r="C338" s="10"/>
      <c r="D338" s="63">
        <v>7</v>
      </c>
      <c r="E338" s="14"/>
      <c r="F338" s="14"/>
      <c r="G338" s="5">
        <v>0</v>
      </c>
      <c r="H338" s="4">
        <v>0</v>
      </c>
      <c r="I338" s="76">
        <f t="shared" si="27"/>
        <v>0</v>
      </c>
      <c r="J338" s="26"/>
      <c r="K338" s="87">
        <f t="shared" si="25"/>
        <v>0</v>
      </c>
      <c r="L338" s="48"/>
      <c r="M338" s="16">
        <f t="shared" si="26"/>
        <v>0</v>
      </c>
    </row>
    <row r="339" spans="1:13" ht="12.75" hidden="1">
      <c r="A339" s="20" t="s">
        <v>46</v>
      </c>
      <c r="B339" s="18"/>
      <c r="C339" s="15"/>
      <c r="D339" s="61">
        <v>7</v>
      </c>
      <c r="E339" s="14"/>
      <c r="F339" s="14"/>
      <c r="G339" s="5">
        <v>0</v>
      </c>
      <c r="H339" s="4">
        <v>0</v>
      </c>
      <c r="I339" s="76">
        <f t="shared" si="27"/>
        <v>0</v>
      </c>
      <c r="J339" s="26"/>
      <c r="K339" s="87">
        <f t="shared" si="25"/>
        <v>0</v>
      </c>
      <c r="L339" s="48"/>
      <c r="M339" s="16">
        <f t="shared" si="26"/>
        <v>0</v>
      </c>
    </row>
    <row r="340" spans="1:13" ht="12.75" hidden="1">
      <c r="A340" s="20" t="s">
        <v>46</v>
      </c>
      <c r="B340" s="18"/>
      <c r="C340" s="10"/>
      <c r="D340" s="63">
        <v>7</v>
      </c>
      <c r="E340" s="14"/>
      <c r="F340" s="14"/>
      <c r="G340" s="5">
        <v>0</v>
      </c>
      <c r="H340" s="4">
        <v>0</v>
      </c>
      <c r="I340" s="76">
        <f t="shared" si="27"/>
        <v>0</v>
      </c>
      <c r="J340" s="26"/>
      <c r="K340" s="87">
        <f t="shared" si="25"/>
        <v>0</v>
      </c>
      <c r="L340" s="48"/>
      <c r="M340" s="16">
        <f t="shared" si="26"/>
        <v>0</v>
      </c>
    </row>
    <row r="341" spans="1:13" ht="13.5" hidden="1" thickBot="1">
      <c r="A341" s="71" t="s">
        <v>46</v>
      </c>
      <c r="B341" s="18"/>
      <c r="C341" s="10"/>
      <c r="D341" s="63">
        <v>7</v>
      </c>
      <c r="E341" s="14"/>
      <c r="F341" s="14"/>
      <c r="G341" s="5">
        <v>0</v>
      </c>
      <c r="H341" s="4">
        <v>0</v>
      </c>
      <c r="I341" s="77">
        <f t="shared" si="27"/>
        <v>0</v>
      </c>
      <c r="J341" s="26"/>
      <c r="K341" s="77">
        <f t="shared" si="25"/>
        <v>0</v>
      </c>
      <c r="L341" s="48"/>
      <c r="M341" s="77">
        <f t="shared" si="26"/>
        <v>0</v>
      </c>
    </row>
    <row r="342" spans="1:13" ht="12.75" hidden="1">
      <c r="A342" s="45" t="s">
        <v>43</v>
      </c>
      <c r="B342" s="20"/>
      <c r="C342" s="36"/>
      <c r="D342" s="58"/>
      <c r="E342" s="37"/>
      <c r="F342" s="37"/>
      <c r="G342" s="20"/>
      <c r="H342" s="65">
        <f>SUM(H302:H341)</f>
        <v>0</v>
      </c>
      <c r="I342" s="78">
        <f>SUM(I302:I341)</f>
        <v>0</v>
      </c>
      <c r="J342" s="26"/>
      <c r="K342" s="78">
        <f>SUM(K302:K341)</f>
        <v>0</v>
      </c>
      <c r="L342" s="48"/>
      <c r="M342" s="78">
        <f>SUM(M302:M341)</f>
        <v>0</v>
      </c>
    </row>
    <row r="343" spans="1:13" ht="13.5" hidden="1" thickBot="1">
      <c r="A343" s="46" t="s">
        <v>44</v>
      </c>
      <c r="B343" s="18"/>
      <c r="C343" s="60"/>
      <c r="D343" s="61"/>
      <c r="E343" s="62"/>
      <c r="F343" s="62"/>
      <c r="G343" s="39" t="s">
        <v>7</v>
      </c>
      <c r="H343" s="20" t="s">
        <v>7</v>
      </c>
      <c r="I343" s="80" t="s">
        <v>7</v>
      </c>
      <c r="J343" s="26"/>
      <c r="K343" s="89" t="s">
        <v>7</v>
      </c>
      <c r="L343" s="38" t="s">
        <v>7</v>
      </c>
      <c r="M343" s="38"/>
    </row>
    <row r="344" spans="1:13" ht="12.75" hidden="1">
      <c r="A344" s="45" t="str">
        <f>+$A$5</f>
        <v>Program Manager, Senior, (Contractor Facility PAX offsite)(Key) </v>
      </c>
      <c r="B344" s="18"/>
      <c r="C344" s="15"/>
      <c r="D344" s="61">
        <v>8</v>
      </c>
      <c r="E344" s="14"/>
      <c r="F344" s="14"/>
      <c r="G344" s="5">
        <v>0</v>
      </c>
      <c r="H344" s="4">
        <v>0</v>
      </c>
      <c r="I344" s="76">
        <f>SUM($G344*H344)</f>
        <v>0</v>
      </c>
      <c r="J344" s="26"/>
      <c r="K344" s="87">
        <f aca="true" t="shared" si="28" ref="K344:K383">+H344</f>
        <v>0</v>
      </c>
      <c r="L344" s="48"/>
      <c r="M344" s="16">
        <f aca="true" t="shared" si="29" ref="M344:M383">+I344</f>
        <v>0</v>
      </c>
    </row>
    <row r="345" spans="1:13" ht="12.75" hidden="1">
      <c r="A345" s="20" t="str">
        <f>+$A$6</f>
        <v>Engineer/Scientist, Senior, (PAX onsite)</v>
      </c>
      <c r="B345" s="18"/>
      <c r="C345" s="10"/>
      <c r="D345" s="63">
        <v>8</v>
      </c>
      <c r="E345" s="14"/>
      <c r="F345" s="14"/>
      <c r="G345" s="5">
        <v>0</v>
      </c>
      <c r="H345" s="4">
        <v>0</v>
      </c>
      <c r="I345" s="76">
        <f>SUM($G345*H345)</f>
        <v>0</v>
      </c>
      <c r="J345" s="26"/>
      <c r="K345" s="87">
        <f t="shared" si="28"/>
        <v>0</v>
      </c>
      <c r="L345" s="48"/>
      <c r="M345" s="16">
        <f t="shared" si="29"/>
        <v>0</v>
      </c>
    </row>
    <row r="346" spans="1:13" ht="12.75" hidden="1">
      <c r="A346" s="20" t="str">
        <f>+$A$7</f>
        <v>Engineer/Scientist, Senior,  (Contractor Facility PAX offsite)</v>
      </c>
      <c r="B346" s="18"/>
      <c r="C346" s="10"/>
      <c r="D346" s="63">
        <v>8</v>
      </c>
      <c r="E346" s="14"/>
      <c r="F346" s="14"/>
      <c r="G346" s="5">
        <v>0</v>
      </c>
      <c r="H346" s="4">
        <v>0</v>
      </c>
      <c r="I346" s="76">
        <f aca="true" t="shared" si="30" ref="I346:I383">SUM($G346*H346)</f>
        <v>0</v>
      </c>
      <c r="J346" s="26"/>
      <c r="K346" s="87">
        <f t="shared" si="28"/>
        <v>0</v>
      </c>
      <c r="L346" s="48"/>
      <c r="M346" s="16">
        <f t="shared" si="29"/>
        <v>0</v>
      </c>
    </row>
    <row r="347" spans="1:13" ht="12.75" hidden="1">
      <c r="A347" s="45" t="str">
        <f>+$A$8</f>
        <v>Engineer/Scientist, Journey Level, (PAX onsite)</v>
      </c>
      <c r="B347" s="18"/>
      <c r="C347" s="10"/>
      <c r="D347" s="63">
        <v>8</v>
      </c>
      <c r="E347" s="14"/>
      <c r="F347" s="14"/>
      <c r="G347" s="5">
        <v>0</v>
      </c>
      <c r="H347" s="4">
        <v>0</v>
      </c>
      <c r="I347" s="76">
        <f t="shared" si="30"/>
        <v>0</v>
      </c>
      <c r="J347" s="26"/>
      <c r="K347" s="87">
        <f t="shared" si="28"/>
        <v>0</v>
      </c>
      <c r="L347" s="48"/>
      <c r="M347" s="16">
        <f t="shared" si="29"/>
        <v>0</v>
      </c>
    </row>
    <row r="348" spans="1:13" ht="12.75" hidden="1">
      <c r="A348" s="20" t="str">
        <f>+$A$9</f>
        <v>Engineer/Scientist, Journey Level, (Contractor Facility PAX offsite)</v>
      </c>
      <c r="B348" s="18"/>
      <c r="C348" s="10"/>
      <c r="D348" s="63">
        <v>8</v>
      </c>
      <c r="E348" s="14"/>
      <c r="F348" s="14"/>
      <c r="G348" s="5">
        <v>0</v>
      </c>
      <c r="H348" s="4">
        <v>0</v>
      </c>
      <c r="I348" s="76">
        <f t="shared" si="30"/>
        <v>0</v>
      </c>
      <c r="J348" s="26"/>
      <c r="K348" s="87">
        <f t="shared" si="28"/>
        <v>0</v>
      </c>
      <c r="L348" s="48"/>
      <c r="M348" s="16">
        <f t="shared" si="29"/>
        <v>0</v>
      </c>
    </row>
    <row r="349" spans="1:13" ht="12.75" hidden="1">
      <c r="A349" s="20" t="str">
        <f>+$A$10</f>
        <v>Engineer/Scientist, Junior, (PAX onsite)</v>
      </c>
      <c r="B349" s="18"/>
      <c r="C349" s="10"/>
      <c r="D349" s="63">
        <v>8</v>
      </c>
      <c r="E349" s="14"/>
      <c r="F349" s="14"/>
      <c r="G349" s="5">
        <v>0</v>
      </c>
      <c r="H349" s="4">
        <v>0</v>
      </c>
      <c r="I349" s="76">
        <f t="shared" si="30"/>
        <v>0</v>
      </c>
      <c r="J349" s="26"/>
      <c r="K349" s="87">
        <f t="shared" si="28"/>
        <v>0</v>
      </c>
      <c r="L349" s="48"/>
      <c r="M349" s="16">
        <f t="shared" si="29"/>
        <v>0</v>
      </c>
    </row>
    <row r="350" spans="1:13" ht="12.75" hidden="1">
      <c r="A350" s="20" t="str">
        <f>+$A$17</f>
        <v>Operations Research Analyst, Senior, (Contractor Facility PAX offsite)(Key) </v>
      </c>
      <c r="B350" s="18"/>
      <c r="C350" s="10"/>
      <c r="D350" s="63">
        <v>8</v>
      </c>
      <c r="E350" s="14"/>
      <c r="F350" s="14"/>
      <c r="G350" s="5">
        <v>0</v>
      </c>
      <c r="H350" s="4">
        <v>0</v>
      </c>
      <c r="I350" s="76">
        <f t="shared" si="30"/>
        <v>0</v>
      </c>
      <c r="J350" s="26"/>
      <c r="K350" s="87">
        <f t="shared" si="28"/>
        <v>0</v>
      </c>
      <c r="L350" s="48"/>
      <c r="M350" s="16">
        <f t="shared" si="29"/>
        <v>0</v>
      </c>
    </row>
    <row r="351" spans="1:13" ht="12.75" hidden="1">
      <c r="A351" s="45" t="str">
        <f>+$A$18</f>
        <v>Operations Research Analyst, Journey Level, (PAX onsite)</v>
      </c>
      <c r="B351" s="18"/>
      <c r="C351" s="10"/>
      <c r="D351" s="63">
        <v>8</v>
      </c>
      <c r="E351" s="14"/>
      <c r="F351" s="14"/>
      <c r="G351" s="5">
        <v>0</v>
      </c>
      <c r="H351" s="4">
        <v>0</v>
      </c>
      <c r="I351" s="76">
        <f t="shared" si="30"/>
        <v>0</v>
      </c>
      <c r="J351" s="26"/>
      <c r="K351" s="87">
        <f t="shared" si="28"/>
        <v>0</v>
      </c>
      <c r="L351" s="48"/>
      <c r="M351" s="16">
        <f t="shared" si="29"/>
        <v>0</v>
      </c>
    </row>
    <row r="352" spans="1:13" ht="12.75" hidden="1">
      <c r="A352" s="45" t="str">
        <f>+$A$19</f>
        <v>Operations Research Analyst, Journey Level, )Contractor Facility PAX offsite)</v>
      </c>
      <c r="B352" s="18"/>
      <c r="C352" s="10"/>
      <c r="D352" s="63">
        <v>8</v>
      </c>
      <c r="E352" s="14"/>
      <c r="F352" s="14"/>
      <c r="G352" s="5">
        <v>0</v>
      </c>
      <c r="H352" s="4">
        <v>0</v>
      </c>
      <c r="I352" s="76">
        <f t="shared" si="30"/>
        <v>0</v>
      </c>
      <c r="J352" s="26"/>
      <c r="K352" s="87">
        <f t="shared" si="28"/>
        <v>0</v>
      </c>
      <c r="L352" s="48"/>
      <c r="M352" s="16">
        <f t="shared" si="29"/>
        <v>0</v>
      </c>
    </row>
    <row r="353" spans="1:13" ht="12.75" hidden="1">
      <c r="A353" s="45" t="str">
        <f>+$A$20</f>
        <v>Engineering Technician, Senior, (PAX onsite)</v>
      </c>
      <c r="B353" s="18"/>
      <c r="C353" s="10"/>
      <c r="D353" s="63">
        <v>8</v>
      </c>
      <c r="E353" s="14"/>
      <c r="F353" s="14"/>
      <c r="G353" s="5">
        <v>0</v>
      </c>
      <c r="H353" s="4">
        <v>0</v>
      </c>
      <c r="I353" s="76">
        <f t="shared" si="30"/>
        <v>0</v>
      </c>
      <c r="J353" s="26"/>
      <c r="K353" s="87">
        <f t="shared" si="28"/>
        <v>0</v>
      </c>
      <c r="L353" s="48"/>
      <c r="M353" s="16">
        <f t="shared" si="29"/>
        <v>0</v>
      </c>
    </row>
    <row r="354" spans="1:13" ht="12.75" hidden="1">
      <c r="A354" s="45" t="str">
        <f>+$A$21</f>
        <v>Engineering Technician, Senior, (Contractor Facility PAX offsite)</v>
      </c>
      <c r="B354" s="18"/>
      <c r="C354" s="10"/>
      <c r="D354" s="63">
        <v>8</v>
      </c>
      <c r="E354" s="14"/>
      <c r="F354" s="14"/>
      <c r="G354" s="5">
        <v>0</v>
      </c>
      <c r="H354" s="4">
        <v>0</v>
      </c>
      <c r="I354" s="76">
        <f t="shared" si="30"/>
        <v>0</v>
      </c>
      <c r="J354" s="26"/>
      <c r="K354" s="87">
        <f t="shared" si="28"/>
        <v>0</v>
      </c>
      <c r="L354" s="48"/>
      <c r="M354" s="16">
        <f t="shared" si="29"/>
        <v>0</v>
      </c>
    </row>
    <row r="355" spans="1:13" ht="12.75" hidden="1">
      <c r="A355" s="45" t="str">
        <f>+$A$22</f>
        <v>Engineering Technician, Journey Level, (PAX onsite)</v>
      </c>
      <c r="B355" s="18"/>
      <c r="C355" s="10"/>
      <c r="D355" s="63">
        <v>8</v>
      </c>
      <c r="E355" s="14"/>
      <c r="F355" s="14"/>
      <c r="G355" s="5">
        <v>0</v>
      </c>
      <c r="H355" s="4">
        <v>0</v>
      </c>
      <c r="I355" s="76">
        <f t="shared" si="30"/>
        <v>0</v>
      </c>
      <c r="J355" s="26"/>
      <c r="K355" s="87">
        <f t="shared" si="28"/>
        <v>0</v>
      </c>
      <c r="L355" s="48"/>
      <c r="M355" s="16">
        <f t="shared" si="29"/>
        <v>0</v>
      </c>
    </row>
    <row r="356" spans="1:13" ht="12.75" hidden="1">
      <c r="A356" s="45" t="str">
        <f>+$A$23</f>
        <v>Engineering Technician, Journey Level, (Contractor Facility PAX offsite)</v>
      </c>
      <c r="B356" s="18"/>
      <c r="C356" s="10"/>
      <c r="D356" s="63">
        <v>8</v>
      </c>
      <c r="E356" s="14"/>
      <c r="F356" s="14"/>
      <c r="G356" s="5">
        <v>0</v>
      </c>
      <c r="H356" s="4">
        <v>0</v>
      </c>
      <c r="I356" s="76">
        <f t="shared" si="30"/>
        <v>0</v>
      </c>
      <c r="J356" s="26"/>
      <c r="K356" s="87">
        <f t="shared" si="28"/>
        <v>0</v>
      </c>
      <c r="L356" s="48"/>
      <c r="M356" s="16">
        <f t="shared" si="29"/>
        <v>0</v>
      </c>
    </row>
    <row r="357" spans="1:13" ht="12.75" hidden="1">
      <c r="A357" s="45" t="str">
        <f>+$A$24</f>
        <v>Systems Analyst, Senior, (PAX onsite)</v>
      </c>
      <c r="B357" s="18"/>
      <c r="C357" s="10"/>
      <c r="D357" s="63">
        <v>8</v>
      </c>
      <c r="E357" s="14"/>
      <c r="F357" s="14"/>
      <c r="G357" s="5">
        <v>0</v>
      </c>
      <c r="H357" s="4">
        <v>0</v>
      </c>
      <c r="I357" s="76">
        <f t="shared" si="30"/>
        <v>0</v>
      </c>
      <c r="J357" s="26"/>
      <c r="K357" s="87">
        <f t="shared" si="28"/>
        <v>0</v>
      </c>
      <c r="L357" s="48"/>
      <c r="M357" s="16">
        <f t="shared" si="29"/>
        <v>0</v>
      </c>
    </row>
    <row r="358" spans="1:13" ht="12.75" hidden="1">
      <c r="A358" s="45" t="str">
        <f>+$A$25</f>
        <v>Systems Analyst, Journey Level, (PAX onsite)</v>
      </c>
      <c r="B358" s="18"/>
      <c r="C358" s="10"/>
      <c r="D358" s="63">
        <v>8</v>
      </c>
      <c r="E358" s="14"/>
      <c r="F358" s="14"/>
      <c r="G358" s="5">
        <v>0</v>
      </c>
      <c r="H358" s="4">
        <v>0</v>
      </c>
      <c r="I358" s="76">
        <f t="shared" si="30"/>
        <v>0</v>
      </c>
      <c r="J358" s="26"/>
      <c r="K358" s="87">
        <f t="shared" si="28"/>
        <v>0</v>
      </c>
      <c r="L358" s="48"/>
      <c r="M358" s="16">
        <f t="shared" si="29"/>
        <v>0</v>
      </c>
    </row>
    <row r="359" spans="1:13" ht="12.75" hidden="1">
      <c r="A359" s="45" t="str">
        <f>+$A$26</f>
        <v>Program Analyst, Senior, (PAX onsite)</v>
      </c>
      <c r="B359" s="18"/>
      <c r="C359" s="10"/>
      <c r="D359" s="63">
        <v>8</v>
      </c>
      <c r="E359" s="14"/>
      <c r="F359" s="14"/>
      <c r="G359" s="5">
        <v>0</v>
      </c>
      <c r="H359" s="4">
        <v>0</v>
      </c>
      <c r="I359" s="76">
        <f t="shared" si="30"/>
        <v>0</v>
      </c>
      <c r="J359" s="26"/>
      <c r="K359" s="87">
        <f t="shared" si="28"/>
        <v>0</v>
      </c>
      <c r="L359" s="48"/>
      <c r="M359" s="16">
        <f t="shared" si="29"/>
        <v>0</v>
      </c>
    </row>
    <row r="360" spans="1:13" ht="12.75" hidden="1">
      <c r="A360" s="45" t="str">
        <f>+$A$27</f>
        <v>Program Analyst, Journey Level, (PAX onsite)</v>
      </c>
      <c r="B360" s="18"/>
      <c r="C360" s="10"/>
      <c r="D360" s="63">
        <v>8</v>
      </c>
      <c r="E360" s="14"/>
      <c r="F360" s="14"/>
      <c r="G360" s="5">
        <v>0</v>
      </c>
      <c r="H360" s="4">
        <v>0</v>
      </c>
      <c r="I360" s="76">
        <f t="shared" si="30"/>
        <v>0</v>
      </c>
      <c r="J360" s="26"/>
      <c r="K360" s="87">
        <f t="shared" si="28"/>
        <v>0</v>
      </c>
      <c r="L360" s="48"/>
      <c r="M360" s="16">
        <f t="shared" si="29"/>
        <v>0</v>
      </c>
    </row>
    <row r="361" spans="1:13" ht="12.75" hidden="1">
      <c r="A361" s="45" t="str">
        <f>+$A$28</f>
        <v>Program Analyst, Journey Level Contractor Facility, (PAX offsite)</v>
      </c>
      <c r="B361" s="18"/>
      <c r="C361" s="10"/>
      <c r="D361" s="63">
        <v>8</v>
      </c>
      <c r="E361" s="14"/>
      <c r="F361" s="14"/>
      <c r="G361" s="5">
        <v>0</v>
      </c>
      <c r="H361" s="4">
        <v>0</v>
      </c>
      <c r="I361" s="76">
        <f t="shared" si="30"/>
        <v>0</v>
      </c>
      <c r="J361" s="26"/>
      <c r="K361" s="87">
        <f t="shared" si="28"/>
        <v>0</v>
      </c>
      <c r="L361" s="48"/>
      <c r="M361" s="16">
        <f t="shared" si="29"/>
        <v>0</v>
      </c>
    </row>
    <row r="362" spans="1:13" ht="12.75" hidden="1">
      <c r="A362" s="45" t="str">
        <f>+$A$29</f>
        <v>Configuration Management Analyst, (PAX onsite)</v>
      </c>
      <c r="B362" s="18"/>
      <c r="C362" s="10"/>
      <c r="D362" s="63">
        <v>8</v>
      </c>
      <c r="E362" s="14"/>
      <c r="F362" s="14"/>
      <c r="G362" s="5">
        <v>0</v>
      </c>
      <c r="H362" s="4">
        <v>0</v>
      </c>
      <c r="I362" s="76">
        <f t="shared" si="30"/>
        <v>0</v>
      </c>
      <c r="J362" s="26"/>
      <c r="K362" s="87">
        <f t="shared" si="28"/>
        <v>0</v>
      </c>
      <c r="L362" s="48"/>
      <c r="M362" s="16">
        <f t="shared" si="29"/>
        <v>0</v>
      </c>
    </row>
    <row r="363" spans="1:13" ht="12.75" hidden="1">
      <c r="A363" s="45" t="str">
        <f>+$A$30</f>
        <v>Configuration Management Analyst, (Contractor Facility PAX offsite)</v>
      </c>
      <c r="B363" s="18"/>
      <c r="C363" s="10"/>
      <c r="D363" s="63">
        <v>8</v>
      </c>
      <c r="E363" s="14"/>
      <c r="F363" s="14"/>
      <c r="G363" s="5">
        <v>0</v>
      </c>
      <c r="H363" s="4">
        <v>0</v>
      </c>
      <c r="I363" s="76">
        <f t="shared" si="30"/>
        <v>0</v>
      </c>
      <c r="J363" s="26"/>
      <c r="K363" s="87">
        <f t="shared" si="28"/>
        <v>0</v>
      </c>
      <c r="L363" s="48"/>
      <c r="M363" s="16">
        <f t="shared" si="29"/>
        <v>0</v>
      </c>
    </row>
    <row r="364" spans="1:13" ht="12.75" hidden="1">
      <c r="A364" s="45" t="str">
        <f>+$A$31</f>
        <v>Computer Systems Analyst I, (Contractor Facility PAX offsite)</v>
      </c>
      <c r="B364" s="18"/>
      <c r="C364" s="10"/>
      <c r="D364" s="63">
        <v>8</v>
      </c>
      <c r="E364" s="14"/>
      <c r="F364" s="14"/>
      <c r="G364" s="5">
        <v>0</v>
      </c>
      <c r="H364" s="4">
        <v>0</v>
      </c>
      <c r="I364" s="76">
        <f t="shared" si="30"/>
        <v>0</v>
      </c>
      <c r="J364" s="26"/>
      <c r="K364" s="87">
        <f t="shared" si="28"/>
        <v>0</v>
      </c>
      <c r="L364" s="48"/>
      <c r="M364" s="16">
        <f t="shared" si="29"/>
        <v>0</v>
      </c>
    </row>
    <row r="365" spans="1:13" ht="12.75" hidden="1">
      <c r="A365" s="45" t="str">
        <f>+$A$32</f>
        <v>Data Entry Operator II, (Contractor Facility PAX offsite)</v>
      </c>
      <c r="B365" s="18"/>
      <c r="C365" s="10"/>
      <c r="D365" s="63">
        <v>8</v>
      </c>
      <c r="E365" s="14"/>
      <c r="F365" s="14"/>
      <c r="G365" s="5">
        <v>0</v>
      </c>
      <c r="H365" s="4">
        <v>0</v>
      </c>
      <c r="I365" s="76">
        <f t="shared" si="30"/>
        <v>0</v>
      </c>
      <c r="J365" s="26"/>
      <c r="K365" s="87">
        <f t="shared" si="28"/>
        <v>0</v>
      </c>
      <c r="L365" s="48"/>
      <c r="M365" s="16">
        <f t="shared" si="29"/>
        <v>0</v>
      </c>
    </row>
    <row r="366" spans="1:13" ht="12.75" hidden="1">
      <c r="A366" s="45" t="str">
        <f>+$A$33</f>
        <v>not comparable</v>
      </c>
      <c r="B366" s="18"/>
      <c r="C366" s="10"/>
      <c r="D366" s="63">
        <v>8</v>
      </c>
      <c r="E366" s="14"/>
      <c r="F366" s="14"/>
      <c r="G366" s="5">
        <v>0</v>
      </c>
      <c r="H366" s="4">
        <v>0</v>
      </c>
      <c r="I366" s="76">
        <f t="shared" si="30"/>
        <v>0</v>
      </c>
      <c r="J366" s="26"/>
      <c r="K366" s="87">
        <f t="shared" si="28"/>
        <v>0</v>
      </c>
      <c r="L366" s="48"/>
      <c r="M366" s="16">
        <f t="shared" si="29"/>
        <v>0</v>
      </c>
    </row>
    <row r="367" spans="1:13" ht="12.75" hidden="1">
      <c r="A367" s="45" t="str">
        <f>+$A$34</f>
        <v>not comparable</v>
      </c>
      <c r="B367" s="18"/>
      <c r="C367" s="10"/>
      <c r="D367" s="63">
        <v>8</v>
      </c>
      <c r="E367" s="14"/>
      <c r="F367" s="14"/>
      <c r="G367" s="5">
        <v>0</v>
      </c>
      <c r="H367" s="4">
        <v>0</v>
      </c>
      <c r="I367" s="76">
        <f t="shared" si="30"/>
        <v>0</v>
      </c>
      <c r="J367" s="26"/>
      <c r="K367" s="87">
        <f t="shared" si="28"/>
        <v>0</v>
      </c>
      <c r="L367" s="48"/>
      <c r="M367" s="16">
        <f t="shared" si="29"/>
        <v>0</v>
      </c>
    </row>
    <row r="368" spans="1:13" ht="12.75" hidden="1">
      <c r="A368" s="45" t="e">
        <f>+#REF!</f>
        <v>#REF!</v>
      </c>
      <c r="B368" s="18"/>
      <c r="C368" s="10"/>
      <c r="D368" s="63">
        <v>8</v>
      </c>
      <c r="E368" s="14"/>
      <c r="F368" s="14"/>
      <c r="G368" s="5">
        <v>0</v>
      </c>
      <c r="H368" s="4">
        <v>0</v>
      </c>
      <c r="I368" s="76">
        <f t="shared" si="30"/>
        <v>0</v>
      </c>
      <c r="J368" s="26"/>
      <c r="K368" s="87">
        <f t="shared" si="28"/>
        <v>0</v>
      </c>
      <c r="L368" s="48"/>
      <c r="M368" s="16">
        <f t="shared" si="29"/>
        <v>0</v>
      </c>
    </row>
    <row r="369" spans="1:13" ht="12.75" hidden="1">
      <c r="A369" s="45" t="e">
        <f>+#REF!</f>
        <v>#REF!</v>
      </c>
      <c r="B369" s="18"/>
      <c r="C369" s="10"/>
      <c r="D369" s="63">
        <v>8</v>
      </c>
      <c r="E369" s="14"/>
      <c r="F369" s="14"/>
      <c r="G369" s="5">
        <v>0</v>
      </c>
      <c r="H369" s="4">
        <v>0</v>
      </c>
      <c r="I369" s="76">
        <f t="shared" si="30"/>
        <v>0</v>
      </c>
      <c r="J369" s="26"/>
      <c r="K369" s="87">
        <f t="shared" si="28"/>
        <v>0</v>
      </c>
      <c r="L369" s="48"/>
      <c r="M369" s="16">
        <f t="shared" si="29"/>
        <v>0</v>
      </c>
    </row>
    <row r="370" spans="1:13" ht="12.75" hidden="1">
      <c r="A370" s="45" t="str">
        <f>+$A$35</f>
        <v>not comparable</v>
      </c>
      <c r="B370" s="18"/>
      <c r="C370" s="10"/>
      <c r="D370" s="63">
        <v>8</v>
      </c>
      <c r="E370" s="14"/>
      <c r="F370" s="14"/>
      <c r="G370" s="5">
        <v>0</v>
      </c>
      <c r="H370" s="4">
        <v>0</v>
      </c>
      <c r="I370" s="76">
        <f t="shared" si="30"/>
        <v>0</v>
      </c>
      <c r="J370" s="26"/>
      <c r="K370" s="87">
        <f t="shared" si="28"/>
        <v>0</v>
      </c>
      <c r="L370" s="48"/>
      <c r="M370" s="16">
        <f t="shared" si="29"/>
        <v>0</v>
      </c>
    </row>
    <row r="371" spans="1:13" ht="12.75" hidden="1">
      <c r="A371" s="45" t="s">
        <v>75</v>
      </c>
      <c r="B371" s="18"/>
      <c r="C371" s="15"/>
      <c r="D371" s="61">
        <v>8</v>
      </c>
      <c r="E371" s="14"/>
      <c r="F371" s="14"/>
      <c r="G371" s="5">
        <v>0</v>
      </c>
      <c r="H371" s="4">
        <v>0</v>
      </c>
      <c r="I371" s="76">
        <f t="shared" si="30"/>
        <v>0</v>
      </c>
      <c r="J371" s="26"/>
      <c r="K371" s="87">
        <f t="shared" si="28"/>
        <v>0</v>
      </c>
      <c r="L371" s="48"/>
      <c r="M371" s="16">
        <f t="shared" si="29"/>
        <v>0</v>
      </c>
    </row>
    <row r="372" spans="1:13" ht="12.75" hidden="1">
      <c r="A372" s="45" t="s">
        <v>75</v>
      </c>
      <c r="B372" s="18"/>
      <c r="C372" s="10"/>
      <c r="D372" s="63">
        <v>8</v>
      </c>
      <c r="E372" s="14"/>
      <c r="F372" s="14"/>
      <c r="G372" s="5">
        <v>0</v>
      </c>
      <c r="H372" s="4">
        <v>0</v>
      </c>
      <c r="I372" s="76">
        <f t="shared" si="30"/>
        <v>0</v>
      </c>
      <c r="J372" s="26"/>
      <c r="K372" s="87">
        <f t="shared" si="28"/>
        <v>0</v>
      </c>
      <c r="L372" s="48"/>
      <c r="M372" s="16">
        <f t="shared" si="29"/>
        <v>0</v>
      </c>
    </row>
    <row r="373" spans="1:13" ht="12.75" hidden="1">
      <c r="A373" s="45" t="s">
        <v>75</v>
      </c>
      <c r="B373" s="18"/>
      <c r="C373" s="10"/>
      <c r="D373" s="63">
        <v>8</v>
      </c>
      <c r="E373" s="14"/>
      <c r="F373" s="14"/>
      <c r="G373" s="5">
        <v>0</v>
      </c>
      <c r="H373" s="4">
        <v>0</v>
      </c>
      <c r="I373" s="76">
        <f t="shared" si="30"/>
        <v>0</v>
      </c>
      <c r="J373" s="26"/>
      <c r="K373" s="87">
        <f t="shared" si="28"/>
        <v>0</v>
      </c>
      <c r="L373" s="48"/>
      <c r="M373" s="16">
        <f t="shared" si="29"/>
        <v>0</v>
      </c>
    </row>
    <row r="374" spans="1:13" ht="12.75" hidden="1">
      <c r="A374" s="45" t="s">
        <v>75</v>
      </c>
      <c r="B374" s="18"/>
      <c r="C374" s="10"/>
      <c r="D374" s="63">
        <v>8</v>
      </c>
      <c r="E374" s="14"/>
      <c r="F374" s="14"/>
      <c r="G374" s="5">
        <v>0</v>
      </c>
      <c r="H374" s="4">
        <v>0</v>
      </c>
      <c r="I374" s="76">
        <f t="shared" si="30"/>
        <v>0</v>
      </c>
      <c r="J374" s="26"/>
      <c r="K374" s="87">
        <f t="shared" si="28"/>
        <v>0</v>
      </c>
      <c r="L374" s="48"/>
      <c r="M374" s="16">
        <f t="shared" si="29"/>
        <v>0</v>
      </c>
    </row>
    <row r="375" spans="1:13" ht="12.75" hidden="1">
      <c r="A375" s="45" t="s">
        <v>75</v>
      </c>
      <c r="B375" s="18"/>
      <c r="C375" s="10"/>
      <c r="D375" s="63">
        <v>8</v>
      </c>
      <c r="E375" s="14"/>
      <c r="F375" s="14"/>
      <c r="G375" s="5">
        <v>0</v>
      </c>
      <c r="H375" s="4">
        <v>0</v>
      </c>
      <c r="I375" s="76">
        <f t="shared" si="30"/>
        <v>0</v>
      </c>
      <c r="J375" s="26"/>
      <c r="K375" s="87">
        <f t="shared" si="28"/>
        <v>0</v>
      </c>
      <c r="L375" s="48"/>
      <c r="M375" s="16">
        <f t="shared" si="29"/>
        <v>0</v>
      </c>
    </row>
    <row r="376" spans="1:13" ht="12.75" hidden="1">
      <c r="A376" s="45" t="s">
        <v>75</v>
      </c>
      <c r="B376" s="18"/>
      <c r="C376" s="10"/>
      <c r="D376" s="63">
        <v>8</v>
      </c>
      <c r="E376" s="14"/>
      <c r="F376" s="14"/>
      <c r="G376" s="5">
        <v>0</v>
      </c>
      <c r="H376" s="4">
        <v>0</v>
      </c>
      <c r="I376" s="76">
        <f t="shared" si="30"/>
        <v>0</v>
      </c>
      <c r="J376" s="26"/>
      <c r="K376" s="87">
        <f t="shared" si="28"/>
        <v>0</v>
      </c>
      <c r="L376" s="48"/>
      <c r="M376" s="16">
        <f t="shared" si="29"/>
        <v>0</v>
      </c>
    </row>
    <row r="377" spans="1:13" ht="12.75" hidden="1">
      <c r="A377" s="45" t="s">
        <v>75</v>
      </c>
      <c r="B377" s="18"/>
      <c r="C377" s="10"/>
      <c r="D377" s="63">
        <v>8</v>
      </c>
      <c r="E377" s="14"/>
      <c r="F377" s="14"/>
      <c r="G377" s="5">
        <v>0</v>
      </c>
      <c r="H377" s="4">
        <v>0</v>
      </c>
      <c r="I377" s="76">
        <f t="shared" si="30"/>
        <v>0</v>
      </c>
      <c r="J377" s="26"/>
      <c r="K377" s="87">
        <f t="shared" si="28"/>
        <v>0</v>
      </c>
      <c r="L377" s="48"/>
      <c r="M377" s="16">
        <f t="shared" si="29"/>
        <v>0</v>
      </c>
    </row>
    <row r="378" spans="1:13" ht="12.75" hidden="1">
      <c r="A378" s="45" t="s">
        <v>75</v>
      </c>
      <c r="B378" s="18"/>
      <c r="C378" s="10"/>
      <c r="D378" s="63">
        <v>8</v>
      </c>
      <c r="E378" s="14"/>
      <c r="F378" s="14"/>
      <c r="G378" s="5">
        <v>0</v>
      </c>
      <c r="H378" s="4">
        <v>0</v>
      </c>
      <c r="I378" s="76">
        <f t="shared" si="30"/>
        <v>0</v>
      </c>
      <c r="J378" s="26"/>
      <c r="K378" s="87">
        <f t="shared" si="28"/>
        <v>0</v>
      </c>
      <c r="L378" s="48"/>
      <c r="M378" s="16">
        <f t="shared" si="29"/>
        <v>0</v>
      </c>
    </row>
    <row r="379" spans="1:13" ht="12.75" hidden="1">
      <c r="A379" s="45" t="s">
        <v>75</v>
      </c>
      <c r="B379" s="18"/>
      <c r="C379" s="10"/>
      <c r="D379" s="63">
        <v>8</v>
      </c>
      <c r="E379" s="14"/>
      <c r="F379" s="14"/>
      <c r="G379" s="5">
        <v>0</v>
      </c>
      <c r="H379" s="4">
        <v>0</v>
      </c>
      <c r="I379" s="76">
        <f t="shared" si="30"/>
        <v>0</v>
      </c>
      <c r="J379" s="26"/>
      <c r="K379" s="87">
        <f t="shared" si="28"/>
        <v>0</v>
      </c>
      <c r="L379" s="48"/>
      <c r="M379" s="16">
        <f t="shared" si="29"/>
        <v>0</v>
      </c>
    </row>
    <row r="380" spans="1:13" ht="12.75" hidden="1">
      <c r="A380" s="20" t="s">
        <v>46</v>
      </c>
      <c r="B380" s="18"/>
      <c r="C380" s="10"/>
      <c r="D380" s="63">
        <v>8</v>
      </c>
      <c r="E380" s="14"/>
      <c r="F380" s="14"/>
      <c r="G380" s="5">
        <v>0</v>
      </c>
      <c r="H380" s="4">
        <v>0</v>
      </c>
      <c r="I380" s="76">
        <f t="shared" si="30"/>
        <v>0</v>
      </c>
      <c r="J380" s="26"/>
      <c r="K380" s="87">
        <f t="shared" si="28"/>
        <v>0</v>
      </c>
      <c r="L380" s="48"/>
      <c r="M380" s="16">
        <f t="shared" si="29"/>
        <v>0</v>
      </c>
    </row>
    <row r="381" spans="1:13" ht="12.75" hidden="1">
      <c r="A381" s="20" t="s">
        <v>46</v>
      </c>
      <c r="B381" s="18"/>
      <c r="C381" s="15"/>
      <c r="D381" s="61">
        <v>8</v>
      </c>
      <c r="E381" s="14"/>
      <c r="F381" s="14"/>
      <c r="G381" s="5">
        <v>0</v>
      </c>
      <c r="H381" s="4">
        <v>0</v>
      </c>
      <c r="I381" s="76">
        <f t="shared" si="30"/>
        <v>0</v>
      </c>
      <c r="J381" s="26"/>
      <c r="K381" s="87">
        <f t="shared" si="28"/>
        <v>0</v>
      </c>
      <c r="L381" s="48"/>
      <c r="M381" s="16">
        <f t="shared" si="29"/>
        <v>0</v>
      </c>
    </row>
    <row r="382" spans="1:13" ht="12.75" hidden="1">
      <c r="A382" s="20" t="s">
        <v>46</v>
      </c>
      <c r="B382" s="18"/>
      <c r="C382" s="10"/>
      <c r="D382" s="63">
        <v>8</v>
      </c>
      <c r="E382" s="14"/>
      <c r="F382" s="14"/>
      <c r="G382" s="5">
        <v>0</v>
      </c>
      <c r="H382" s="4">
        <v>0</v>
      </c>
      <c r="I382" s="76">
        <f t="shared" si="30"/>
        <v>0</v>
      </c>
      <c r="J382" s="26"/>
      <c r="K382" s="87">
        <f t="shared" si="28"/>
        <v>0</v>
      </c>
      <c r="L382" s="48"/>
      <c r="M382" s="16">
        <f t="shared" si="29"/>
        <v>0</v>
      </c>
    </row>
    <row r="383" spans="1:13" ht="13.5" hidden="1" thickBot="1">
      <c r="A383" s="71" t="s">
        <v>46</v>
      </c>
      <c r="B383" s="18"/>
      <c r="C383" s="10"/>
      <c r="D383" s="63">
        <v>8</v>
      </c>
      <c r="E383" s="14"/>
      <c r="F383" s="14"/>
      <c r="G383" s="5">
        <v>0</v>
      </c>
      <c r="H383" s="4">
        <v>0</v>
      </c>
      <c r="I383" s="77">
        <f t="shared" si="30"/>
        <v>0</v>
      </c>
      <c r="J383" s="26"/>
      <c r="K383" s="77">
        <f t="shared" si="28"/>
        <v>0</v>
      </c>
      <c r="L383" s="48"/>
      <c r="M383" s="77">
        <f t="shared" si="29"/>
        <v>0</v>
      </c>
    </row>
    <row r="384" spans="1:13" ht="14.25" hidden="1" thickBot="1" thickTop="1">
      <c r="A384" s="73" t="s">
        <v>45</v>
      </c>
      <c r="B384" s="20"/>
      <c r="C384" s="36"/>
      <c r="D384" s="58"/>
      <c r="E384" s="37"/>
      <c r="F384" s="37"/>
      <c r="G384" s="20"/>
      <c r="H384" s="72">
        <f>SUM(H344:H383)</f>
        <v>0</v>
      </c>
      <c r="I384" s="81">
        <f>SUM(I344:I383)</f>
        <v>0</v>
      </c>
      <c r="J384" s="26"/>
      <c r="K384" s="81">
        <f>SUM(K344:K383)</f>
        <v>0</v>
      </c>
      <c r="L384" s="48"/>
      <c r="M384" s="81">
        <f>SUM(M344:M383)</f>
        <v>0</v>
      </c>
    </row>
    <row r="385" spans="1:13" ht="12.75" hidden="1">
      <c r="A385" s="45" t="s">
        <v>55</v>
      </c>
      <c r="B385" s="20"/>
      <c r="C385" s="36"/>
      <c r="D385" s="58"/>
      <c r="E385" s="37"/>
      <c r="F385" s="37"/>
      <c r="G385" s="20"/>
      <c r="H385" s="65">
        <f>SUM(H90+H132+H174+H216+H258+H300+H342+H384)</f>
        <v>0</v>
      </c>
      <c r="I385" s="78">
        <f>SUM(I90+I132+I174+I216+I258+I300+I342+I384)</f>
        <v>0</v>
      </c>
      <c r="J385" s="26"/>
      <c r="K385" s="88">
        <f>SUM(K90+K132+K174+K216+K258+K300+K342+K384)</f>
        <v>0</v>
      </c>
      <c r="L385" s="48"/>
      <c r="M385" s="66">
        <f>SUM(M90+M132+M174+M216+M258+M300+M342+M384)</f>
        <v>0</v>
      </c>
    </row>
    <row r="386" spans="1:13" ht="13.5" hidden="1" thickBot="1">
      <c r="A386" s="26" t="s">
        <v>23</v>
      </c>
      <c r="B386" s="26"/>
      <c r="C386" s="24"/>
      <c r="D386" s="55"/>
      <c r="E386" s="25"/>
      <c r="F386" s="25"/>
      <c r="G386" s="6">
        <v>0</v>
      </c>
      <c r="H386" s="26"/>
      <c r="I386" s="77">
        <f>SUM(I385*$G386)</f>
        <v>0</v>
      </c>
      <c r="J386" s="26"/>
      <c r="K386" s="85"/>
      <c r="L386" s="48"/>
      <c r="M386" s="77">
        <f>+I386</f>
        <v>0</v>
      </c>
    </row>
    <row r="387" spans="1:13" ht="12.75" hidden="1">
      <c r="A387" s="26" t="s">
        <v>4</v>
      </c>
      <c r="B387" s="26"/>
      <c r="C387" s="24"/>
      <c r="D387" s="55"/>
      <c r="E387" s="25"/>
      <c r="F387" s="25"/>
      <c r="G387" s="34"/>
      <c r="H387" s="26"/>
      <c r="I387" s="78">
        <f>SUM(I385:I386)</f>
        <v>0</v>
      </c>
      <c r="J387" s="26"/>
      <c r="K387" s="85"/>
      <c r="L387" s="48"/>
      <c r="M387" s="66">
        <f>SUM(M385:M386)</f>
        <v>0</v>
      </c>
    </row>
    <row r="388" spans="1:13" ht="12.75">
      <c r="A388" s="26"/>
      <c r="B388" s="26"/>
      <c r="C388" s="24"/>
      <c r="D388" s="55"/>
      <c r="E388" s="25"/>
      <c r="F388" s="25"/>
      <c r="G388" s="34"/>
      <c r="H388" s="26"/>
      <c r="I388" s="75"/>
      <c r="J388" s="26"/>
      <c r="K388" s="85"/>
      <c r="L388" s="27"/>
      <c r="M388" s="27"/>
    </row>
    <row r="389" spans="1:13" ht="12.75" hidden="1">
      <c r="A389" s="26" t="s">
        <v>56</v>
      </c>
      <c r="B389" s="26"/>
      <c r="C389" s="24"/>
      <c r="D389" s="55"/>
      <c r="E389" s="25"/>
      <c r="F389" s="25"/>
      <c r="G389" s="9">
        <v>0</v>
      </c>
      <c r="H389" s="7">
        <v>0</v>
      </c>
      <c r="I389" s="76">
        <f>SUM(H389*$G389)</f>
        <v>0</v>
      </c>
      <c r="J389" s="26"/>
      <c r="K389" s="85"/>
      <c r="L389" s="42"/>
      <c r="M389" s="27"/>
    </row>
    <row r="390" spans="1:13" ht="13.5" thickBot="1">
      <c r="A390" s="70" t="s">
        <v>74</v>
      </c>
      <c r="B390" s="26"/>
      <c r="C390" s="24"/>
      <c r="D390" s="55"/>
      <c r="E390" s="25"/>
      <c r="F390" s="25"/>
      <c r="G390" s="9">
        <v>0</v>
      </c>
      <c r="H390" s="7">
        <v>0</v>
      </c>
      <c r="I390" s="77">
        <f>SUM(H390*$G390)</f>
        <v>0</v>
      </c>
      <c r="J390" s="26"/>
      <c r="K390" s="90"/>
      <c r="L390" s="43" t="s">
        <v>7</v>
      </c>
      <c r="M390" s="93"/>
    </row>
    <row r="391" spans="1:13" ht="13.5" thickTop="1">
      <c r="A391" s="69" t="s">
        <v>57</v>
      </c>
      <c r="B391" s="26"/>
      <c r="C391" s="24"/>
      <c r="D391" s="55"/>
      <c r="E391" s="25"/>
      <c r="F391" s="25"/>
      <c r="G391" s="40"/>
      <c r="H391" s="41"/>
      <c r="I391" s="78">
        <f>SUM(I389+I390)</f>
        <v>0</v>
      </c>
      <c r="J391" s="26"/>
      <c r="K391" s="75"/>
      <c r="L391" s="26"/>
      <c r="M391" s="16">
        <f>+I391</f>
        <v>0</v>
      </c>
    </row>
    <row r="392" spans="1:13" ht="12.75">
      <c r="A392" s="26"/>
      <c r="B392" s="26"/>
      <c r="C392" s="24"/>
      <c r="D392" s="55"/>
      <c r="E392" s="25"/>
      <c r="F392" s="25"/>
      <c r="G392" s="26"/>
      <c r="H392" s="26"/>
      <c r="I392" s="75"/>
      <c r="J392" s="26"/>
      <c r="K392" s="85"/>
      <c r="L392" s="26"/>
      <c r="M392" s="27"/>
    </row>
    <row r="393" spans="1:13" ht="12.75">
      <c r="A393" s="26" t="s">
        <v>8</v>
      </c>
      <c r="B393" s="26"/>
      <c r="C393" s="24"/>
      <c r="D393" s="55"/>
      <c r="E393" s="25"/>
      <c r="F393" s="25"/>
      <c r="G393" s="26"/>
      <c r="H393" s="44"/>
      <c r="I393" s="82">
        <f>SUM(I46+I387)</f>
        <v>0</v>
      </c>
      <c r="J393" s="26"/>
      <c r="K393" s="85"/>
      <c r="L393" s="26"/>
      <c r="M393" s="16">
        <f>+I393</f>
        <v>0</v>
      </c>
    </row>
    <row r="394" spans="1:13" ht="13.5" thickBot="1">
      <c r="A394" s="70" t="s">
        <v>57</v>
      </c>
      <c r="B394" s="26"/>
      <c r="C394" s="24"/>
      <c r="D394" s="55"/>
      <c r="E394" s="25"/>
      <c r="F394" s="25"/>
      <c r="G394" s="26"/>
      <c r="H394" s="26"/>
      <c r="I394" s="77">
        <f>SUM(I391)</f>
        <v>0</v>
      </c>
      <c r="J394" s="26"/>
      <c r="K394" s="85"/>
      <c r="L394" s="26"/>
      <c r="M394" s="77">
        <f>+I394</f>
        <v>0</v>
      </c>
    </row>
    <row r="395" spans="1:13" ht="13.5" thickTop="1">
      <c r="A395" s="69" t="s">
        <v>58</v>
      </c>
      <c r="B395" s="26"/>
      <c r="C395" s="24"/>
      <c r="D395" s="55"/>
      <c r="E395" s="25"/>
      <c r="F395" s="25"/>
      <c r="G395" s="26"/>
      <c r="H395" s="47">
        <f>SUM(H36+H385)</f>
        <v>0</v>
      </c>
      <c r="I395" s="78">
        <f>SUM(I393:I394)</f>
        <v>0</v>
      </c>
      <c r="J395" s="26"/>
      <c r="K395" s="87">
        <f>+H395</f>
        <v>0</v>
      </c>
      <c r="L395" s="48"/>
      <c r="M395" s="78">
        <f>+I395</f>
        <v>0</v>
      </c>
    </row>
    <row r="396" spans="1:13" ht="12.75">
      <c r="A396" s="26"/>
      <c r="B396" s="26"/>
      <c r="C396" s="24"/>
      <c r="D396" s="55"/>
      <c r="E396" s="25"/>
      <c r="F396" s="25"/>
      <c r="G396" s="26"/>
      <c r="H396" s="26"/>
      <c r="I396" s="75"/>
      <c r="J396" s="26"/>
      <c r="K396" s="85"/>
      <c r="L396" s="26"/>
      <c r="M396" s="27"/>
    </row>
    <row r="397" spans="1:13" ht="12.75" hidden="1">
      <c r="A397" s="64" t="s">
        <v>24</v>
      </c>
      <c r="B397" s="26"/>
      <c r="C397" s="24"/>
      <c r="D397" s="55"/>
      <c r="E397" s="25"/>
      <c r="F397" s="25"/>
      <c r="G397" s="26"/>
      <c r="H397" s="26"/>
      <c r="I397" s="75"/>
      <c r="J397" s="26"/>
      <c r="K397" s="85"/>
      <c r="L397" s="26"/>
      <c r="M397" s="27"/>
    </row>
    <row r="398" spans="1:13" ht="12.75" hidden="1">
      <c r="A398" s="26" t="s">
        <v>18</v>
      </c>
      <c r="B398" s="26"/>
      <c r="C398" s="24"/>
      <c r="D398" s="55"/>
      <c r="E398" s="25"/>
      <c r="F398" s="25"/>
      <c r="G398" s="17">
        <v>0</v>
      </c>
      <c r="H398" s="26"/>
      <c r="I398" s="75"/>
      <c r="J398" s="26"/>
      <c r="K398" s="85"/>
      <c r="L398" s="26"/>
      <c r="M398" s="16">
        <f>SUM(M393*G398)</f>
        <v>0</v>
      </c>
    </row>
    <row r="399" spans="1:13" ht="13.5" hidden="1" thickBot="1">
      <c r="A399" s="70" t="s">
        <v>19</v>
      </c>
      <c r="B399" s="26"/>
      <c r="C399" s="24"/>
      <c r="D399" s="55"/>
      <c r="E399" s="25"/>
      <c r="F399" s="25"/>
      <c r="G399" s="17">
        <v>0</v>
      </c>
      <c r="H399" s="26"/>
      <c r="I399" s="75"/>
      <c r="J399" s="26"/>
      <c r="K399" s="85"/>
      <c r="L399" s="26"/>
      <c r="M399" s="67">
        <f>SUM(M394*G399)</f>
        <v>0</v>
      </c>
    </row>
    <row r="400" spans="1:13" ht="13.5" hidden="1" thickTop="1">
      <c r="A400" s="69" t="s">
        <v>20</v>
      </c>
      <c r="B400" s="26"/>
      <c r="C400" s="24"/>
      <c r="D400" s="55"/>
      <c r="E400" s="25"/>
      <c r="F400" s="25"/>
      <c r="G400" s="17">
        <v>0</v>
      </c>
      <c r="H400" s="26"/>
      <c r="I400" s="83"/>
      <c r="J400" s="26"/>
      <c r="K400" s="92">
        <f>SUM(K395*G400)</f>
        <v>0</v>
      </c>
      <c r="L400" s="26"/>
      <c r="M400" s="66">
        <f>SUM(M398:M399)</f>
        <v>0</v>
      </c>
    </row>
    <row r="401" spans="1:13" ht="12.75" hidden="1">
      <c r="A401" s="26"/>
      <c r="B401" s="26"/>
      <c r="C401" s="24"/>
      <c r="D401" s="55"/>
      <c r="E401" s="25"/>
      <c r="F401" s="25"/>
      <c r="G401" s="26"/>
      <c r="H401" s="26"/>
      <c r="I401" s="75"/>
      <c r="J401" s="26"/>
      <c r="K401" s="85"/>
      <c r="L401" s="26"/>
      <c r="M401" s="27"/>
    </row>
    <row r="402" spans="1:13" ht="12.75">
      <c r="A402" s="26" t="s">
        <v>17</v>
      </c>
      <c r="B402" s="26"/>
      <c r="C402" s="24"/>
      <c r="D402" s="55"/>
      <c r="E402" s="25"/>
      <c r="F402" s="25"/>
      <c r="G402" s="26"/>
      <c r="H402" s="26"/>
      <c r="I402" s="75"/>
      <c r="J402" s="26"/>
      <c r="K402" s="85"/>
      <c r="L402" s="26"/>
      <c r="M402" s="16">
        <f>SUM(M393+M398)</f>
        <v>0</v>
      </c>
    </row>
    <row r="403" spans="1:13" ht="13.5" thickBot="1">
      <c r="A403" s="70" t="s">
        <v>16</v>
      </c>
      <c r="B403" s="26"/>
      <c r="C403" s="24"/>
      <c r="D403" s="55"/>
      <c r="E403" s="25"/>
      <c r="F403" s="25"/>
      <c r="G403" s="26"/>
      <c r="H403" s="26"/>
      <c r="I403" s="75"/>
      <c r="J403" s="26"/>
      <c r="K403" s="85"/>
      <c r="L403" s="26"/>
      <c r="M403" s="67">
        <f>SUM(M394+M399)</f>
        <v>0</v>
      </c>
    </row>
    <row r="404" spans="1:13" ht="13.5" thickTop="1">
      <c r="A404" s="69" t="s">
        <v>59</v>
      </c>
      <c r="B404" s="26"/>
      <c r="C404" s="24"/>
      <c r="D404" s="55"/>
      <c r="E404" s="25"/>
      <c r="F404" s="25"/>
      <c r="G404" s="48"/>
      <c r="H404" s="48"/>
      <c r="I404" s="75"/>
      <c r="J404" s="26"/>
      <c r="K404" s="121" t="s">
        <v>81</v>
      </c>
      <c r="L404" s="26"/>
      <c r="M404" s="66">
        <f>SUM(M402:M403)</f>
        <v>0</v>
      </c>
    </row>
    <row r="405" spans="1:13" ht="12.75">
      <c r="A405" s="26"/>
      <c r="B405" s="26"/>
      <c r="C405" s="24"/>
      <c r="D405" s="55"/>
      <c r="E405" s="25"/>
      <c r="F405" s="25"/>
      <c r="G405" s="26"/>
      <c r="H405" s="26"/>
      <c r="I405" s="75"/>
      <c r="J405" s="26"/>
      <c r="K405" s="26"/>
      <c r="L405" s="26"/>
      <c r="M405" s="27"/>
    </row>
    <row r="406" spans="1:13" ht="12.75">
      <c r="A406" s="101"/>
      <c r="B406" s="101"/>
      <c r="C406" s="102"/>
      <c r="D406" s="103"/>
      <c r="E406" s="104"/>
      <c r="F406" s="104"/>
      <c r="G406" s="101"/>
      <c r="H406" s="101"/>
      <c r="I406" s="105"/>
      <c r="J406" s="101"/>
      <c r="K406" s="106"/>
      <c r="L406" s="101"/>
      <c r="M406" s="101"/>
    </row>
    <row r="407" spans="1:13" ht="12.75">
      <c r="A407" s="107" t="s">
        <v>70</v>
      </c>
      <c r="B407" s="101"/>
      <c r="C407" s="102"/>
      <c r="D407" s="103"/>
      <c r="E407" s="104"/>
      <c r="F407" s="104"/>
      <c r="G407" s="101"/>
      <c r="H407" s="101"/>
      <c r="I407" s="105"/>
      <c r="J407" s="101"/>
      <c r="K407" s="106"/>
      <c r="L407" s="101"/>
      <c r="M407" s="116">
        <f>SUM(M404)</f>
        <v>0</v>
      </c>
    </row>
    <row r="408" spans="1:13" ht="12.75">
      <c r="A408" s="101"/>
      <c r="B408" s="101"/>
      <c r="C408" s="102"/>
      <c r="D408" s="103"/>
      <c r="E408" s="104"/>
      <c r="F408" s="104"/>
      <c r="G408" s="101"/>
      <c r="H408" s="101"/>
      <c r="I408" s="105"/>
      <c r="J408" s="101"/>
      <c r="K408" s="106"/>
      <c r="L408" s="101"/>
      <c r="M408" s="101"/>
    </row>
  </sheetData>
  <sheetProtection/>
  <mergeCells count="1">
    <mergeCell ref="G2:I2"/>
  </mergeCells>
  <printOptions gridLines="1" headings="1"/>
  <pageMargins left="0.25" right="0.25" top="0.5" bottom="0.86" header="0.25" footer="0.25"/>
  <pageSetup fitToHeight="0" fitToWidth="1" horizontalDpi="600" verticalDpi="600" orientation="portrait" scale="72" r:id="rId2"/>
  <headerFooter alignWithMargins="0">
    <oddHeader>&amp;LAttachment P7 - CPFF Breakout for Subcontractor&amp;RN00421-15-R-0043
</oddHeader>
    <oddFooter>&amp;LKTR:(insert name)&amp;CSource Selection Information See:  FAR 2.101 &amp; 3.104&amp;RRFP:N00421-15-R-0043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NMCI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Christine.Cullison</dc:creator>
  <cp:keywords/>
  <dc:description/>
  <cp:lastModifiedBy>Smith, Jeffrey T CIV NAVAIR, Air 2.5.1</cp:lastModifiedBy>
  <cp:lastPrinted>2016-08-02T17:22:17Z</cp:lastPrinted>
  <dcterms:created xsi:type="dcterms:W3CDTF">2006-04-21T17:40:02Z</dcterms:created>
  <dcterms:modified xsi:type="dcterms:W3CDTF">2017-05-04T19:31:59Z</dcterms:modified>
  <cp:category/>
  <cp:version/>
  <cp:contentType/>
  <cp:contentStatus/>
</cp:coreProperties>
</file>