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48" windowWidth="22992" windowHeight="10032"/>
  </bookViews>
  <sheets>
    <sheet name="Instructions" sheetId="1" r:id="rId1"/>
    <sheet name="Capital Cost" sheetId="2" r:id="rId2"/>
    <sheet name="Annual Operating Expenses" sheetId="3" r:id="rId3"/>
    <sheet name="Annual Energy Production" sheetId="4" r:id="rId4"/>
    <sheet name="LCOE" sheetId="5" r:id="rId5"/>
  </sheets>
  <calcPr calcId="145621"/>
</workbook>
</file>

<file path=xl/calcChain.xml><?xml version="1.0" encoding="utf-8"?>
<calcChain xmlns="http://schemas.openxmlformats.org/spreadsheetml/2006/main">
  <c r="E31" i="3" l="1"/>
  <c r="E30" i="3"/>
  <c r="E29" i="3"/>
  <c r="E28" i="3"/>
  <c r="E27" i="3"/>
  <c r="E24" i="3"/>
  <c r="E23" i="3"/>
  <c r="E22" i="3"/>
  <c r="E21" i="3"/>
  <c r="E20" i="3"/>
  <c r="E17" i="3"/>
  <c r="E16" i="3"/>
  <c r="E15" i="3"/>
  <c r="E14" i="3"/>
  <c r="E13" i="3"/>
  <c r="C25" i="4" l="1"/>
  <c r="C16" i="4"/>
  <c r="D6" i="5" l="1"/>
  <c r="C45" i="4"/>
  <c r="E45" i="4" s="1"/>
  <c r="C43" i="4"/>
  <c r="E43" i="4" s="1"/>
  <c r="C41" i="4"/>
  <c r="E41" i="4" s="1"/>
  <c r="C39" i="4"/>
  <c r="E39" i="4" s="1"/>
  <c r="C37" i="4"/>
  <c r="E37" i="4" s="1"/>
  <c r="C35" i="4"/>
  <c r="E35" i="4" s="1"/>
  <c r="C33" i="4"/>
  <c r="E33" i="4" s="1"/>
  <c r="C31" i="4"/>
  <c r="E31" i="4" s="1"/>
  <c r="C29" i="4"/>
  <c r="E29" i="4" s="1"/>
  <c r="C27" i="4"/>
  <c r="E27" i="4" s="1"/>
  <c r="E25" i="4"/>
  <c r="C23" i="4"/>
  <c r="E23" i="4" s="1"/>
  <c r="C21" i="4"/>
  <c r="E21" i="4" s="1"/>
  <c r="C19" i="4"/>
  <c r="E19" i="4" s="1"/>
  <c r="F18" i="4"/>
  <c r="H18" i="4" s="1"/>
  <c r="C17" i="4"/>
  <c r="E17" i="4" s="1"/>
  <c r="F16" i="4"/>
  <c r="H16" i="4" s="1"/>
  <c r="C15" i="4"/>
  <c r="E15" i="4" s="1"/>
  <c r="C6" i="4"/>
  <c r="C44" i="4" s="1"/>
  <c r="E44" i="4" s="1"/>
  <c r="E5" i="4"/>
  <c r="E6" i="4" s="1"/>
  <c r="I23" i="4" s="1"/>
  <c r="K23" i="4" s="1"/>
  <c r="D5" i="4"/>
  <c r="E3" i="4"/>
  <c r="D3" i="4"/>
  <c r="D6" i="4" s="1"/>
  <c r="I15" i="4" l="1"/>
  <c r="K15" i="4" s="1"/>
  <c r="I43" i="4"/>
  <c r="K43" i="4" s="1"/>
  <c r="I37" i="4"/>
  <c r="K37" i="4" s="1"/>
  <c r="I33" i="4"/>
  <c r="K33" i="4" s="1"/>
  <c r="I31" i="4"/>
  <c r="K31" i="4" s="1"/>
  <c r="I27" i="4"/>
  <c r="K27" i="4" s="1"/>
  <c r="I44" i="4"/>
  <c r="K44" i="4" s="1"/>
  <c r="I42" i="4"/>
  <c r="K42" i="4" s="1"/>
  <c r="I40" i="4"/>
  <c r="K40" i="4" s="1"/>
  <c r="I38" i="4"/>
  <c r="K38" i="4" s="1"/>
  <c r="I36" i="4"/>
  <c r="K36" i="4" s="1"/>
  <c r="I34" i="4"/>
  <c r="K34" i="4" s="1"/>
  <c r="I32" i="4"/>
  <c r="K32" i="4" s="1"/>
  <c r="I30" i="4"/>
  <c r="K30" i="4" s="1"/>
  <c r="I28" i="4"/>
  <c r="K28" i="4" s="1"/>
  <c r="I26" i="4"/>
  <c r="K26" i="4" s="1"/>
  <c r="I24" i="4"/>
  <c r="K24" i="4" s="1"/>
  <c r="I22" i="4"/>
  <c r="K22" i="4" s="1"/>
  <c r="I20" i="4"/>
  <c r="K20" i="4" s="1"/>
  <c r="I18" i="4"/>
  <c r="K18" i="4" s="1"/>
  <c r="I16" i="4"/>
  <c r="K16" i="4" s="1"/>
  <c r="I45" i="4"/>
  <c r="K45" i="4" s="1"/>
  <c r="I41" i="4"/>
  <c r="K41" i="4" s="1"/>
  <c r="I39" i="4"/>
  <c r="K39" i="4" s="1"/>
  <c r="I35" i="4"/>
  <c r="K35" i="4" s="1"/>
  <c r="I29" i="4"/>
  <c r="K29" i="4" s="1"/>
  <c r="I25" i="4"/>
  <c r="K25" i="4" s="1"/>
  <c r="I21" i="4"/>
  <c r="K21" i="4" s="1"/>
  <c r="F44" i="4"/>
  <c r="H44" i="4" s="1"/>
  <c r="F42" i="4"/>
  <c r="H42" i="4" s="1"/>
  <c r="F38" i="4"/>
  <c r="H38" i="4" s="1"/>
  <c r="F34" i="4"/>
  <c r="H34" i="4" s="1"/>
  <c r="F32" i="4"/>
  <c r="H32" i="4" s="1"/>
  <c r="F28" i="4"/>
  <c r="H28" i="4" s="1"/>
  <c r="F24" i="4"/>
  <c r="H24" i="4" s="1"/>
  <c r="F45" i="4"/>
  <c r="H45" i="4" s="1"/>
  <c r="F43" i="4"/>
  <c r="H43" i="4" s="1"/>
  <c r="F41" i="4"/>
  <c r="H41" i="4" s="1"/>
  <c r="F39" i="4"/>
  <c r="H39" i="4" s="1"/>
  <c r="F37" i="4"/>
  <c r="H37" i="4" s="1"/>
  <c r="F35" i="4"/>
  <c r="H35" i="4" s="1"/>
  <c r="F33" i="4"/>
  <c r="H33" i="4" s="1"/>
  <c r="F31" i="4"/>
  <c r="H31" i="4" s="1"/>
  <c r="F29" i="4"/>
  <c r="H29" i="4" s="1"/>
  <c r="F27" i="4"/>
  <c r="H27" i="4" s="1"/>
  <c r="F25" i="4"/>
  <c r="H25" i="4" s="1"/>
  <c r="F23" i="4"/>
  <c r="H23" i="4" s="1"/>
  <c r="F21" i="4"/>
  <c r="H21" i="4" s="1"/>
  <c r="F19" i="4"/>
  <c r="H19" i="4" s="1"/>
  <c r="F17" i="4"/>
  <c r="H17" i="4" s="1"/>
  <c r="F15" i="4"/>
  <c r="H15" i="4" s="1"/>
  <c r="F40" i="4"/>
  <c r="H40" i="4" s="1"/>
  <c r="F36" i="4"/>
  <c r="H36" i="4" s="1"/>
  <c r="F30" i="4"/>
  <c r="H30" i="4" s="1"/>
  <c r="F26" i="4"/>
  <c r="H26" i="4" s="1"/>
  <c r="I19" i="4"/>
  <c r="K19" i="4" s="1"/>
  <c r="F22" i="4"/>
  <c r="H22" i="4" s="1"/>
  <c r="I17" i="4"/>
  <c r="K17" i="4" s="1"/>
  <c r="F20" i="4"/>
  <c r="H20" i="4" s="1"/>
  <c r="E16" i="4"/>
  <c r="C18" i="4"/>
  <c r="E18" i="4" s="1"/>
  <c r="C20" i="4"/>
  <c r="E20" i="4" s="1"/>
  <c r="C22" i="4"/>
  <c r="E22" i="4" s="1"/>
  <c r="C24" i="4"/>
  <c r="E24" i="4" s="1"/>
  <c r="C26" i="4"/>
  <c r="E26" i="4" s="1"/>
  <c r="C28" i="4"/>
  <c r="E28" i="4" s="1"/>
  <c r="C30" i="4"/>
  <c r="E30" i="4" s="1"/>
  <c r="C32" i="4"/>
  <c r="E32" i="4" s="1"/>
  <c r="C34" i="4"/>
  <c r="E34" i="4" s="1"/>
  <c r="C36" i="4"/>
  <c r="E36" i="4" s="1"/>
  <c r="C38" i="4"/>
  <c r="E38" i="4" s="1"/>
  <c r="C40" i="4"/>
  <c r="E40" i="4" s="1"/>
  <c r="C42" i="4"/>
  <c r="E42" i="4" s="1"/>
  <c r="E4" i="5"/>
  <c r="E34" i="3"/>
  <c r="B24" i="3"/>
  <c r="B31" i="3" s="1"/>
  <c r="B22" i="3"/>
  <c r="B23" i="3"/>
  <c r="B21" i="3"/>
  <c r="B20" i="3"/>
  <c r="B27" i="3" s="1"/>
  <c r="D7" i="3"/>
  <c r="D34" i="3" s="1"/>
  <c r="E7" i="3"/>
  <c r="C7" i="3"/>
  <c r="C34" i="3" s="1"/>
  <c r="E25" i="2"/>
  <c r="E29" i="2" s="1"/>
  <c r="D25" i="2"/>
  <c r="D29" i="2" s="1"/>
  <c r="D4" i="5" s="1"/>
  <c r="C25" i="2"/>
  <c r="E28" i="2"/>
  <c r="E3" i="5" s="1"/>
  <c r="D28" i="2"/>
  <c r="C29" i="2"/>
  <c r="C4" i="5" s="1"/>
  <c r="C28" i="2"/>
  <c r="C30" i="2" s="1"/>
  <c r="E10" i="2"/>
  <c r="D10" i="2"/>
  <c r="C10" i="2"/>
  <c r="K46" i="4" l="1"/>
  <c r="K47" i="4" s="1"/>
  <c r="E6" i="5" s="1"/>
  <c r="D30" i="2"/>
  <c r="C3" i="5"/>
  <c r="D3" i="5"/>
  <c r="E30" i="2"/>
  <c r="E46" i="4"/>
  <c r="E47" i="4" s="1"/>
  <c r="C6" i="5" s="1"/>
  <c r="H46" i="4"/>
  <c r="H47" i="4" s="1"/>
  <c r="B28" i="3"/>
  <c r="B29" i="3"/>
  <c r="B30" i="3"/>
  <c r="D35" i="3" l="1"/>
  <c r="D36" i="3" s="1"/>
  <c r="D5" i="5" s="1"/>
  <c r="D8" i="5" s="1"/>
  <c r="E35" i="3"/>
  <c r="E36" i="3" s="1"/>
  <c r="E5" i="5" s="1"/>
  <c r="E8" i="5" s="1"/>
  <c r="C35" i="3"/>
  <c r="C36" i="3" s="1"/>
  <c r="C5" i="5" s="1"/>
  <c r="C8" i="5" s="1"/>
</calcChain>
</file>

<file path=xl/sharedStrings.xml><?xml version="1.0" encoding="utf-8"?>
<sst xmlns="http://schemas.openxmlformats.org/spreadsheetml/2006/main" count="126" uniqueCount="79">
  <si>
    <t>User Instructions</t>
  </si>
  <si>
    <t>Turbine Component Costs</t>
  </si>
  <si>
    <t>Baseline</t>
  </si>
  <si>
    <t>Proposal</t>
  </si>
  <si>
    <t>End of Project</t>
  </si>
  <si>
    <t>Shipping and delivery</t>
  </si>
  <si>
    <t>Extended warranty (define # of years)</t>
  </si>
  <si>
    <t>Total Cost to Consumer</t>
  </si>
  <si>
    <t>Total Capital Cost to Consumer</t>
  </si>
  <si>
    <t>Balance of Station Costs</t>
  </si>
  <si>
    <t>Site preparation, including roads, grading and fences</t>
  </si>
  <si>
    <t>Sales tax</t>
  </si>
  <si>
    <t>Construction contingency</t>
  </si>
  <si>
    <t>Labor, parts and supplies for scheduled turbine maintenance</t>
  </si>
  <si>
    <t>Other (define)</t>
  </si>
  <si>
    <t>Annual Operations and Maintenance Costs</t>
  </si>
  <si>
    <t>Baseline LRC</t>
  </si>
  <si>
    <t>Proposed LRC</t>
  </si>
  <si>
    <t>End of Project LRC</t>
  </si>
  <si>
    <t>Item #1</t>
  </si>
  <si>
    <t>Item #2</t>
  </si>
  <si>
    <t>Item #3</t>
  </si>
  <si>
    <t>Item #4</t>
  </si>
  <si>
    <t>Item #5</t>
  </si>
  <si>
    <t>Project Lifetime</t>
  </si>
  <si>
    <t>Project Lifetime (yrs)</t>
  </si>
  <si>
    <t>Annual Operating Expenses (AOE)</t>
  </si>
  <si>
    <t>Power law shear exponent</t>
  </si>
  <si>
    <t>Hub height windspeed</t>
  </si>
  <si>
    <t>Availability</t>
  </si>
  <si>
    <t>Soiling Losses</t>
  </si>
  <si>
    <t>Controls Losses</t>
  </si>
  <si>
    <t>Other Non-Drivetrain Losses</t>
  </si>
  <si>
    <t>Rayleigh Probability</t>
  </si>
  <si>
    <t>Wind Speed Bin (m/s)</t>
  </si>
  <si>
    <t>30 m windspeed (m/s)</t>
  </si>
  <si>
    <t>Hub height (m)</t>
  </si>
  <si>
    <t>Gross Annual Energy Production</t>
  </si>
  <si>
    <t>Turbine Power Curve (kW)</t>
  </si>
  <si>
    <t>Gross Annual Energy Production (kWh/yr)</t>
  </si>
  <si>
    <t>Net Annual Energy Production (kWh/yr)</t>
  </si>
  <si>
    <t>LCOE Summary</t>
  </si>
  <si>
    <t>Turbine Component ($)</t>
  </si>
  <si>
    <t>Balance of Station ($)</t>
  </si>
  <si>
    <t>Annual Operating Expenses ($/kWh)</t>
  </si>
  <si>
    <t>Annual Energy Production  (kWh/yr)</t>
  </si>
  <si>
    <r>
      <t xml:space="preserve">LCOE </t>
    </r>
    <r>
      <rPr>
        <sz val="11"/>
        <color theme="1"/>
        <rFont val="Times New Roman"/>
        <family val="1"/>
      </rPr>
      <t>($/kWh)</t>
    </r>
  </si>
  <si>
    <t>Fixed Charge Rate</t>
  </si>
  <si>
    <t>Annual O&amp;M ($/yr)</t>
  </si>
  <si>
    <t>Annual LRC ($/yr)</t>
  </si>
  <si>
    <t>LRC ($/yr)</t>
  </si>
  <si>
    <t>Baseline ($/yr)</t>
  </si>
  <si>
    <t>Proposal ($/yr)</t>
  </si>
  <si>
    <t>End of Project ($/yr)</t>
  </si>
  <si>
    <t>Total AOE to Consumer ($/yr)</t>
  </si>
  <si>
    <t>Notes</t>
  </si>
  <si>
    <t>windspeed in column C is not locked, the default is 6.0</t>
  </si>
  <si>
    <t>Alpha in column C  is not locked, the default is 0.25</t>
  </si>
  <si>
    <t>Mean Time Between replacements (years)</t>
  </si>
  <si>
    <t>Replacement Cost (2017 Dollars)</t>
  </si>
  <si>
    <t>Wind resource and site assessment, and feasibility studies</t>
  </si>
  <si>
    <t>Zoning approval, permits and licenses, including environmental assessments</t>
  </si>
  <si>
    <t>Project engineering and design</t>
  </si>
  <si>
    <t>Electrical infrastructure including wire run (labor, materials and equipment)</t>
  </si>
  <si>
    <t>Foundation cost (labor, materials, and equipment)</t>
  </si>
  <si>
    <t>Installation including assembly, erection, and commissioning costs (includes crane)</t>
  </si>
  <si>
    <t>Wind turbine monitoring equipment (if applicable)</t>
  </si>
  <si>
    <t>Other project construction costs</t>
  </si>
  <si>
    <t xml:space="preserve">Other (difference between costs above and cost to customer) </t>
  </si>
  <si>
    <t>Turbine System Costs</t>
  </si>
  <si>
    <t>Turbine rotor assembly</t>
  </si>
  <si>
    <t>Turbine nacelle assembly (includes generator)</t>
  </si>
  <si>
    <t>Electrical system (inverter/controller and related electronics)</t>
  </si>
  <si>
    <t>Tower and tower hardware</t>
  </si>
  <si>
    <t>Other (difference between costs above and cost to customer)</t>
  </si>
  <si>
    <t>Grid Availability Losses</t>
  </si>
  <si>
    <t>Labor for administration and support (zero for most small turbines)</t>
  </si>
  <si>
    <t>Labor, parts and supplies for unscheduled turbine maintenance (include expenses covered by warranty)</t>
  </si>
  <si>
    <t xml:space="preserve">This spreadsheet contains values and formulas in locked cells that should not be changed. However, should any changes be made, please explain in the note section of the relevant sheet what changes were made and why. The password is Betz.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</si>
</sst>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00"/>
    <numFmt numFmtId="165" formatCode="0.0%"/>
    <numFmt numFmtId="166" formatCode="_(* #,##0_);_(* \(#,##0\);_(* &quot;-&quot;??_);_(@_)"/>
    <numFmt numFmtId="167" formatCode="0.0000"/>
    <numFmt numFmtId="168" formatCode="0.000%"/>
    <numFmt numFmtId="169" formatCode="_(&quot;$&quot;* #,##0_);_(&quot;$&quot;* \(#,##0\);_(&quot;$&quot;* &quot;-&quot;??_);_(@_)"/>
    <numFmt numFmtId="170"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name val="Arial"/>
      <family val="2"/>
    </font>
    <font>
      <b/>
      <sz val="11"/>
      <color theme="1"/>
      <name val="Times New Roman"/>
      <family val="1"/>
    </font>
    <font>
      <sz val="11"/>
      <color theme="1"/>
      <name val="Times New Roman"/>
      <family val="1"/>
    </font>
    <font>
      <b/>
      <sz val="11"/>
      <name val="Times New Roman"/>
      <family val="1"/>
    </font>
    <font>
      <sz val="11"/>
      <name val="Times New Roman"/>
      <family val="1"/>
    </font>
    <font>
      <b/>
      <u/>
      <sz val="11"/>
      <name val="Times New Roman"/>
      <family val="1"/>
    </font>
    <font>
      <sz val="11"/>
      <color indexed="22"/>
      <name val="Times New Roman"/>
      <family val="1"/>
    </font>
  </fonts>
  <fills count="3">
    <fill>
      <patternFill patternType="none"/>
    </fill>
    <fill>
      <patternFill patternType="gray125"/>
    </fill>
    <fill>
      <patternFill patternType="solid">
        <fgColor rgb="FF92D050"/>
        <bgColor indexed="64"/>
      </patternFill>
    </fill>
  </fills>
  <borders count="38">
    <border>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1" fillId="0" borderId="0"/>
    <xf numFmtId="44" fontId="3" fillId="0" borderId="0" applyFont="0" applyFill="0" applyBorder="0" applyAlignment="0" applyProtection="0"/>
    <xf numFmtId="0" fontId="1" fillId="0" borderId="0"/>
    <xf numFmtId="0" fontId="1" fillId="0" borderId="0"/>
  </cellStyleXfs>
  <cellXfs count="180">
    <xf numFmtId="0" fontId="0" fillId="0" borderId="0" xfId="0"/>
    <xf numFmtId="0" fontId="4" fillId="0" borderId="0" xfId="4" applyFont="1" applyAlignment="1">
      <alignment horizontal="left" vertical="center"/>
    </xf>
    <xf numFmtId="0" fontId="0" fillId="0" borderId="0" xfId="0" applyAlignment="1">
      <alignment wrapText="1"/>
    </xf>
    <xf numFmtId="0" fontId="0" fillId="0" borderId="0" xfId="0" applyProtection="1">
      <protection locked="0"/>
    </xf>
    <xf numFmtId="0" fontId="5" fillId="0" borderId="18" xfId="0" applyFont="1" applyBorder="1" applyAlignment="1" applyProtection="1">
      <alignment vertical="center" wrapText="1"/>
      <protection locked="0"/>
    </xf>
    <xf numFmtId="0" fontId="5" fillId="0" borderId="7" xfId="0" applyFont="1" applyBorder="1" applyAlignment="1" applyProtection="1">
      <alignment horizontal="justify" vertical="center" wrapText="1"/>
      <protection locked="0"/>
    </xf>
    <xf numFmtId="0" fontId="5" fillId="0" borderId="13" xfId="0" applyFont="1" applyBorder="1" applyAlignment="1" applyProtection="1">
      <alignment horizontal="justify" vertical="center" wrapText="1"/>
      <protection locked="0"/>
    </xf>
    <xf numFmtId="0" fontId="5" fillId="0" borderId="12" xfId="0" applyFont="1" applyBorder="1" applyAlignment="1" applyProtection="1">
      <alignment horizontal="justify" vertical="center" wrapText="1"/>
      <protection locked="0"/>
    </xf>
    <xf numFmtId="0" fontId="5" fillId="0" borderId="27" xfId="0" applyFont="1" applyFill="1" applyBorder="1" applyAlignment="1" applyProtection="1">
      <alignment horizontal="center" vertical="center" wrapText="1"/>
      <protection locked="0"/>
    </xf>
    <xf numFmtId="0" fontId="6" fillId="0" borderId="20" xfId="0" applyFont="1" applyBorder="1" applyAlignment="1" applyProtection="1">
      <alignment vertical="center" wrapText="1"/>
      <protection locked="0"/>
    </xf>
    <xf numFmtId="169" fontId="6" fillId="2" borderId="6" xfId="2" applyNumberFormat="1" applyFont="1" applyFill="1" applyBorder="1" applyAlignment="1" applyProtection="1">
      <alignment horizontal="justify" vertical="center" wrapText="1"/>
      <protection locked="0"/>
    </xf>
    <xf numFmtId="169" fontId="6" fillId="2" borderId="10" xfId="2" applyNumberFormat="1" applyFont="1" applyFill="1" applyBorder="1" applyAlignment="1" applyProtection="1">
      <alignment horizontal="justify" vertical="center" wrapText="1"/>
      <protection locked="0"/>
    </xf>
    <xf numFmtId="169" fontId="6" fillId="2" borderId="1" xfId="2" applyNumberFormat="1" applyFont="1" applyFill="1" applyBorder="1" applyAlignment="1" applyProtection="1">
      <alignment horizontal="justify" vertical="center" wrapText="1"/>
      <protection locked="0"/>
    </xf>
    <xf numFmtId="0" fontId="6" fillId="0" borderId="21" xfId="0" applyFont="1" applyBorder="1" applyAlignment="1" applyProtection="1">
      <alignment vertical="center" wrapText="1"/>
      <protection locked="0"/>
    </xf>
    <xf numFmtId="169" fontId="6" fillId="2" borderId="2" xfId="2" applyNumberFormat="1" applyFont="1" applyFill="1" applyBorder="1" applyAlignment="1" applyProtection="1">
      <alignment horizontal="justify" vertical="center" wrapText="1"/>
      <protection locked="0"/>
    </xf>
    <xf numFmtId="169" fontId="6" fillId="2" borderId="8" xfId="2" applyNumberFormat="1" applyFont="1" applyFill="1" applyBorder="1" applyAlignment="1" applyProtection="1">
      <alignment horizontal="justify" vertical="center" wrapText="1"/>
      <protection locked="0"/>
    </xf>
    <xf numFmtId="169" fontId="6" fillId="2" borderId="3" xfId="2" applyNumberFormat="1" applyFont="1" applyFill="1" applyBorder="1" applyAlignment="1" applyProtection="1">
      <alignment horizontal="justify" vertical="center" wrapText="1"/>
      <protection locked="0"/>
    </xf>
    <xf numFmtId="0" fontId="5" fillId="0" borderId="22" xfId="0" applyFont="1" applyBorder="1" applyAlignment="1" applyProtection="1">
      <alignment horizontal="right" vertical="center" wrapText="1"/>
      <protection locked="0"/>
    </xf>
    <xf numFmtId="0" fontId="6" fillId="2" borderId="6" xfId="0" applyFont="1" applyFill="1" applyBorder="1" applyAlignment="1" applyProtection="1">
      <alignment horizontal="justify" vertical="center" wrapText="1"/>
      <protection locked="0"/>
    </xf>
    <xf numFmtId="0" fontId="6" fillId="2" borderId="10" xfId="0" applyFont="1" applyFill="1" applyBorder="1" applyAlignment="1" applyProtection="1">
      <alignment horizontal="justify" vertical="center" wrapText="1"/>
      <protection locked="0"/>
    </xf>
    <xf numFmtId="0" fontId="6" fillId="2" borderId="1" xfId="0" applyFont="1" applyFill="1" applyBorder="1" applyAlignment="1" applyProtection="1">
      <alignment horizontal="justify" vertical="center" wrapText="1"/>
      <protection locked="0"/>
    </xf>
    <xf numFmtId="0" fontId="6" fillId="2" borderId="2" xfId="0" applyFont="1" applyFill="1" applyBorder="1" applyAlignment="1" applyProtection="1">
      <alignment horizontal="justify" vertical="center" wrapText="1"/>
      <protection locked="0"/>
    </xf>
    <xf numFmtId="0" fontId="6" fillId="2" borderId="8" xfId="0" applyFont="1" applyFill="1" applyBorder="1" applyAlignment="1" applyProtection="1">
      <alignment horizontal="justify" vertical="center" wrapText="1"/>
      <protection locked="0"/>
    </xf>
    <xf numFmtId="0" fontId="6" fillId="2" borderId="3" xfId="0" applyFont="1" applyFill="1" applyBorder="1" applyAlignment="1" applyProtection="1">
      <alignment horizontal="justify" vertical="center" wrapText="1"/>
      <protection locked="0"/>
    </xf>
    <xf numFmtId="0" fontId="6" fillId="0" borderId="21" xfId="0" applyFont="1" applyBorder="1" applyAlignment="1" applyProtection="1">
      <alignment horizontal="justify" vertical="center" wrapText="1"/>
      <protection locked="0"/>
    </xf>
    <xf numFmtId="169" fontId="5" fillId="0" borderId="4" xfId="2" applyNumberFormat="1" applyFont="1" applyBorder="1" applyAlignment="1" applyProtection="1">
      <alignment horizontal="justify" vertical="center" wrapText="1"/>
    </xf>
    <xf numFmtId="169" fontId="5" fillId="0" borderId="9" xfId="2" applyNumberFormat="1" applyFont="1" applyBorder="1" applyAlignment="1" applyProtection="1">
      <alignment horizontal="justify" vertical="center" wrapText="1"/>
    </xf>
    <xf numFmtId="169" fontId="5" fillId="0" borderId="5" xfId="2" applyNumberFormat="1" applyFont="1" applyBorder="1" applyAlignment="1" applyProtection="1">
      <alignment horizontal="justify" vertical="center" wrapText="1"/>
    </xf>
    <xf numFmtId="0" fontId="0" fillId="0" borderId="0" xfId="0" applyProtection="1"/>
    <xf numFmtId="0" fontId="5" fillId="0" borderId="7" xfId="0" applyFont="1" applyBorder="1" applyAlignment="1" applyProtection="1">
      <alignment horizontal="justify" vertical="center" wrapText="1"/>
    </xf>
    <xf numFmtId="0" fontId="5" fillId="0" borderId="13" xfId="0" applyFont="1" applyBorder="1" applyAlignment="1" applyProtection="1">
      <alignment horizontal="justify" vertical="center" wrapText="1"/>
    </xf>
    <xf numFmtId="0" fontId="5" fillId="0" borderId="12" xfId="0" applyFont="1" applyBorder="1" applyAlignment="1" applyProtection="1">
      <alignment horizontal="justify" vertical="center" wrapText="1"/>
    </xf>
    <xf numFmtId="169" fontId="6" fillId="0" borderId="6" xfId="2" applyNumberFormat="1" applyFont="1" applyBorder="1" applyAlignment="1" applyProtection="1">
      <alignment horizontal="justify" vertical="center" wrapText="1"/>
    </xf>
    <xf numFmtId="169" fontId="6" fillId="0" borderId="10" xfId="2" applyNumberFormat="1" applyFont="1" applyBorder="1" applyAlignment="1" applyProtection="1">
      <alignment horizontal="justify" vertical="center" wrapText="1"/>
    </xf>
    <xf numFmtId="169" fontId="6" fillId="0" borderId="1" xfId="2" applyNumberFormat="1" applyFont="1" applyBorder="1" applyAlignment="1" applyProtection="1">
      <alignment horizontal="justify" vertical="center" wrapText="1"/>
    </xf>
    <xf numFmtId="169" fontId="6" fillId="0" borderId="2" xfId="2" applyNumberFormat="1" applyFont="1" applyBorder="1" applyAlignment="1" applyProtection="1">
      <alignment horizontal="justify" vertical="center" wrapText="1"/>
    </xf>
    <xf numFmtId="169" fontId="6" fillId="0" borderId="8" xfId="2" applyNumberFormat="1" applyFont="1" applyBorder="1" applyAlignment="1" applyProtection="1">
      <alignment horizontal="justify" vertical="center" wrapText="1"/>
    </xf>
    <xf numFmtId="169" fontId="6" fillId="0" borderId="3" xfId="2" applyNumberFormat="1" applyFont="1" applyBorder="1" applyAlignment="1" applyProtection="1">
      <alignment horizontal="justify" vertical="center" wrapText="1"/>
    </xf>
    <xf numFmtId="0" fontId="5" fillId="0" borderId="7"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6" fillId="0" borderId="18" xfId="0" applyFont="1" applyBorder="1" applyAlignment="1" applyProtection="1">
      <alignment vertical="center" wrapText="1"/>
      <protection locked="0"/>
    </xf>
    <xf numFmtId="0" fontId="6" fillId="2" borderId="7" xfId="0" applyFont="1" applyFill="1" applyBorder="1" applyAlignment="1" applyProtection="1">
      <alignment vertical="center" wrapText="1"/>
      <protection locked="0"/>
    </xf>
    <xf numFmtId="0" fontId="6" fillId="2" borderId="13"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5" fillId="0" borderId="16" xfId="0" applyFont="1" applyBorder="1" applyAlignment="1" applyProtection="1">
      <alignment vertical="center" wrapText="1"/>
      <protection locked="0"/>
    </xf>
    <xf numFmtId="0" fontId="5" fillId="0" borderId="17" xfId="0" applyFont="1" applyBorder="1" applyAlignment="1" applyProtection="1">
      <alignment vertical="center" wrapText="1"/>
      <protection locked="0"/>
    </xf>
    <xf numFmtId="0" fontId="6" fillId="0" borderId="23" xfId="0" applyFont="1" applyBorder="1" applyAlignment="1" applyProtection="1">
      <alignment vertical="center" wrapText="1"/>
      <protection locked="0"/>
    </xf>
    <xf numFmtId="0" fontId="6" fillId="2" borderId="6" xfId="0" applyNumberFormat="1" applyFont="1" applyFill="1" applyBorder="1" applyAlignment="1" applyProtection="1">
      <alignment vertical="center" wrapText="1"/>
      <protection locked="0"/>
    </xf>
    <xf numFmtId="169" fontId="6" fillId="2" borderId="10" xfId="2" applyNumberFormat="1" applyFont="1" applyFill="1" applyBorder="1" applyAlignment="1" applyProtection="1">
      <alignment vertical="center" wrapText="1"/>
      <protection locked="0"/>
    </xf>
    <xf numFmtId="0" fontId="6" fillId="0" borderId="24" xfId="0" applyFont="1" applyBorder="1" applyAlignment="1" applyProtection="1">
      <alignment vertical="center" wrapText="1"/>
      <protection locked="0"/>
    </xf>
    <xf numFmtId="0" fontId="6" fillId="2" borderId="2" xfId="0" applyNumberFormat="1" applyFont="1" applyFill="1" applyBorder="1" applyAlignment="1" applyProtection="1">
      <alignment vertical="center" wrapText="1"/>
      <protection locked="0"/>
    </xf>
    <xf numFmtId="169" fontId="6" fillId="2" borderId="8" xfId="2" applyNumberFormat="1" applyFont="1" applyFill="1" applyBorder="1" applyAlignment="1" applyProtection="1">
      <alignment vertical="center" wrapText="1"/>
      <protection locked="0"/>
    </xf>
    <xf numFmtId="0" fontId="6" fillId="0" borderId="25" xfId="0" applyFont="1" applyBorder="1" applyAlignment="1" applyProtection="1">
      <alignment horizontal="left" vertical="center" wrapText="1"/>
      <protection locked="0"/>
    </xf>
    <xf numFmtId="0" fontId="6" fillId="2" borderId="4" xfId="2" applyNumberFormat="1" applyFont="1" applyFill="1" applyBorder="1" applyAlignment="1" applyProtection="1">
      <alignment vertical="center" wrapText="1"/>
      <protection locked="0"/>
    </xf>
    <xf numFmtId="169" fontId="6" fillId="2" borderId="9" xfId="2" applyNumberFormat="1" applyFont="1" applyFill="1" applyBorder="1" applyAlignment="1" applyProtection="1">
      <alignment vertical="center" wrapText="1"/>
      <protection locked="0"/>
    </xf>
    <xf numFmtId="0" fontId="0" fillId="0" borderId="0" xfId="0" applyNumberFormat="1" applyProtection="1">
      <protection locked="0"/>
    </xf>
    <xf numFmtId="0" fontId="5" fillId="0" borderId="13" xfId="0" applyNumberFormat="1" applyFont="1" applyBorder="1" applyAlignment="1" applyProtection="1">
      <alignment vertical="center" wrapText="1"/>
      <protection locked="0"/>
    </xf>
    <xf numFmtId="0" fontId="5" fillId="0" borderId="12" xfId="0" applyNumberFormat="1" applyFont="1" applyBorder="1" applyAlignment="1" applyProtection="1">
      <alignment vertical="center" wrapText="1"/>
      <protection locked="0"/>
    </xf>
    <xf numFmtId="0" fontId="6" fillId="0" borderId="22" xfId="0" applyFont="1" applyBorder="1" applyAlignment="1" applyProtection="1">
      <alignment horizontal="left" vertical="center" wrapText="1"/>
      <protection locked="0"/>
    </xf>
    <xf numFmtId="169" fontId="6" fillId="0" borderId="4" xfId="2" applyNumberFormat="1" applyFont="1" applyBorder="1" applyAlignment="1" applyProtection="1">
      <alignment vertical="center" wrapText="1"/>
    </xf>
    <xf numFmtId="169" fontId="6" fillId="0" borderId="9" xfId="2" applyNumberFormat="1" applyFont="1" applyBorder="1" applyAlignment="1" applyProtection="1">
      <alignment vertical="center" wrapText="1"/>
    </xf>
    <xf numFmtId="169" fontId="6" fillId="0" borderId="5" xfId="2" applyNumberFormat="1" applyFont="1" applyBorder="1" applyAlignment="1" applyProtection="1">
      <alignment vertical="center" wrapText="1"/>
    </xf>
    <xf numFmtId="169" fontId="6" fillId="0" borderId="3" xfId="2" applyNumberFormat="1" applyFont="1" applyBorder="1" applyAlignment="1" applyProtection="1">
      <alignment vertical="center" wrapText="1"/>
    </xf>
    <xf numFmtId="0" fontId="0" fillId="0" borderId="0" xfId="0" applyNumberFormat="1" applyProtection="1"/>
    <xf numFmtId="0" fontId="5" fillId="0" borderId="12" xfId="0" applyNumberFormat="1" applyFont="1" applyBorder="1" applyAlignment="1" applyProtection="1">
      <alignment vertical="center" wrapText="1"/>
    </xf>
    <xf numFmtId="0" fontId="5" fillId="0" borderId="12" xfId="0" applyFont="1" applyBorder="1" applyAlignment="1" applyProtection="1">
      <alignment vertical="center" wrapText="1"/>
    </xf>
    <xf numFmtId="169" fontId="6" fillId="0" borderId="3" xfId="0" applyNumberFormat="1" applyFont="1" applyFill="1" applyBorder="1" applyAlignment="1" applyProtection="1">
      <alignment vertical="center" wrapText="1"/>
    </xf>
    <xf numFmtId="169" fontId="6" fillId="0" borderId="2" xfId="0" applyNumberFormat="1" applyFont="1" applyFill="1" applyBorder="1" applyAlignment="1" applyProtection="1">
      <alignment vertical="center" wrapText="1"/>
    </xf>
    <xf numFmtId="169" fontId="6" fillId="0" borderId="8" xfId="0" applyNumberFormat="1" applyFont="1" applyFill="1" applyBorder="1" applyAlignment="1" applyProtection="1">
      <alignment vertical="center" wrapText="1"/>
    </xf>
    <xf numFmtId="0" fontId="2" fillId="0" borderId="15" xfId="0" applyFont="1" applyBorder="1" applyProtection="1">
      <protection locked="0"/>
    </xf>
    <xf numFmtId="0" fontId="2" fillId="0" borderId="16" xfId="0" applyFont="1" applyBorder="1" applyProtection="1">
      <protection locked="0"/>
    </xf>
    <xf numFmtId="0" fontId="2" fillId="0" borderId="17" xfId="0" applyFont="1" applyBorder="1" applyProtection="1">
      <protection locked="0"/>
    </xf>
    <xf numFmtId="0" fontId="0" fillId="0" borderId="0" xfId="0" applyAlignment="1" applyProtection="1">
      <protection locked="0"/>
    </xf>
    <xf numFmtId="0" fontId="7" fillId="0" borderId="23" xfId="7" applyFont="1" applyFill="1" applyBorder="1" applyAlignment="1" applyProtection="1">
      <alignment horizontal="center" wrapText="1"/>
      <protection locked="0"/>
    </xf>
    <xf numFmtId="2" fontId="8" fillId="0" borderId="6" xfId="7" applyNumberFormat="1" applyFont="1" applyFill="1" applyBorder="1" applyAlignment="1" applyProtection="1">
      <alignment horizontal="center"/>
      <protection locked="0"/>
    </xf>
    <xf numFmtId="0" fontId="8" fillId="0" borderId="0" xfId="7" applyFont="1" applyFill="1" applyBorder="1" applyAlignment="1" applyProtection="1">
      <alignment horizontal="left"/>
      <protection locked="0"/>
    </xf>
    <xf numFmtId="0" fontId="9" fillId="0" borderId="0" xfId="7" applyFont="1" applyBorder="1" applyAlignment="1" applyProtection="1">
      <alignment horizontal="center"/>
      <protection locked="0"/>
    </xf>
    <xf numFmtId="0" fontId="8" fillId="0" borderId="0" xfId="7" applyFont="1" applyBorder="1" applyAlignment="1" applyProtection="1">
      <protection locked="0"/>
    </xf>
    <xf numFmtId="0" fontId="8" fillId="0" borderId="0" xfId="7" applyFont="1" applyAlignment="1" applyProtection="1">
      <protection locked="0"/>
    </xf>
    <xf numFmtId="0" fontId="3" fillId="0" borderId="0" xfId="7" applyProtection="1">
      <protection locked="0"/>
    </xf>
    <xf numFmtId="0" fontId="8" fillId="0" borderId="0" xfId="7" applyNumberFormat="1" applyFont="1" applyProtection="1">
      <protection locked="0"/>
    </xf>
    <xf numFmtId="0" fontId="10" fillId="0" borderId="0" xfId="7" applyNumberFormat="1" applyFont="1" applyProtection="1">
      <protection locked="0"/>
    </xf>
    <xf numFmtId="0" fontId="7" fillId="0" borderId="24" xfId="7" applyFont="1" applyFill="1" applyBorder="1" applyAlignment="1" applyProtection="1">
      <alignment horizontal="center" wrapText="1"/>
      <protection locked="0"/>
    </xf>
    <xf numFmtId="0" fontId="8" fillId="2" borderId="2" xfId="7" applyFont="1" applyFill="1" applyBorder="1" applyAlignment="1" applyProtection="1">
      <alignment horizontal="center"/>
      <protection locked="0"/>
    </xf>
    <xf numFmtId="0" fontId="8" fillId="2" borderId="8" xfId="7" applyFont="1" applyFill="1" applyBorder="1" applyAlignment="1" applyProtection="1">
      <alignment horizontal="center"/>
      <protection locked="0"/>
    </xf>
    <xf numFmtId="0" fontId="8" fillId="2" borderId="3" xfId="7" applyFont="1" applyFill="1" applyBorder="1" applyAlignment="1" applyProtection="1">
      <alignment horizontal="center"/>
      <protection locked="0"/>
    </xf>
    <xf numFmtId="0" fontId="8" fillId="0" borderId="0" xfId="7" applyFont="1" applyBorder="1" applyAlignment="1" applyProtection="1">
      <alignment horizontal="left"/>
      <protection locked="0"/>
    </xf>
    <xf numFmtId="165" fontId="8" fillId="0" borderId="0" xfId="7" applyNumberFormat="1" applyFont="1" applyProtection="1">
      <protection locked="0"/>
    </xf>
    <xf numFmtId="1" fontId="8" fillId="0" borderId="0" xfId="7" applyNumberFormat="1" applyFont="1" applyBorder="1" applyAlignment="1" applyProtection="1">
      <alignment horizontal="center"/>
      <protection locked="0"/>
    </xf>
    <xf numFmtId="168" fontId="8" fillId="0" borderId="0" xfId="6" applyNumberFormat="1" applyFont="1" applyProtection="1">
      <protection locked="0"/>
    </xf>
    <xf numFmtId="164" fontId="8" fillId="0" borderId="2" xfId="7" applyNumberFormat="1" applyFont="1" applyFill="1" applyBorder="1" applyAlignment="1" applyProtection="1">
      <alignment horizontal="center"/>
      <protection locked="0"/>
    </xf>
    <xf numFmtId="0" fontId="7" fillId="0" borderId="24" xfId="7" applyFont="1" applyFill="1" applyBorder="1" applyAlignment="1" applyProtection="1">
      <alignment horizontal="center"/>
      <protection locked="0"/>
    </xf>
    <xf numFmtId="165" fontId="8" fillId="2" borderId="2" xfId="7" applyNumberFormat="1" applyFont="1" applyFill="1" applyBorder="1" applyAlignment="1" applyProtection="1">
      <alignment horizontal="center"/>
      <protection locked="0"/>
    </xf>
    <xf numFmtId="165" fontId="8" fillId="2" borderId="8" xfId="7" applyNumberFormat="1" applyFont="1" applyFill="1" applyBorder="1" applyAlignment="1" applyProtection="1">
      <alignment horizontal="center"/>
      <protection locked="0"/>
    </xf>
    <xf numFmtId="165" fontId="8" fillId="2" borderId="3" xfId="7" applyNumberFormat="1" applyFont="1" applyFill="1" applyBorder="1" applyAlignment="1" applyProtection="1">
      <alignment horizontal="center"/>
      <protection locked="0"/>
    </xf>
    <xf numFmtId="0" fontId="7" fillId="0" borderId="25" xfId="7" applyFont="1" applyFill="1" applyBorder="1" applyAlignment="1" applyProtection="1">
      <alignment horizontal="center" wrapText="1"/>
      <protection locked="0"/>
    </xf>
    <xf numFmtId="165" fontId="8" fillId="2" borderId="4" xfId="7" applyNumberFormat="1" applyFont="1" applyFill="1" applyBorder="1" applyAlignment="1" applyProtection="1">
      <alignment horizontal="center"/>
      <protection locked="0"/>
    </xf>
    <xf numFmtId="165" fontId="8" fillId="2" borderId="9" xfId="7" applyNumberFormat="1" applyFont="1" applyFill="1" applyBorder="1" applyAlignment="1" applyProtection="1">
      <alignment horizontal="center"/>
      <protection locked="0"/>
    </xf>
    <xf numFmtId="165" fontId="8" fillId="2" borderId="5" xfId="7" applyNumberFormat="1" applyFont="1" applyFill="1" applyBorder="1" applyAlignment="1" applyProtection="1">
      <alignment horizontal="center"/>
      <protection locked="0"/>
    </xf>
    <xf numFmtId="0" fontId="0" fillId="0" borderId="0" xfId="0" applyAlignment="1" applyProtection="1">
      <alignment horizontal="left"/>
      <protection locked="0"/>
    </xf>
    <xf numFmtId="0" fontId="7" fillId="0" borderId="0" xfId="7" applyFont="1" applyFill="1" applyBorder="1" applyAlignment="1" applyProtection="1">
      <alignment horizontal="center" wrapText="1"/>
      <protection locked="0"/>
    </xf>
    <xf numFmtId="165" fontId="8" fillId="0" borderId="0" xfId="7" applyNumberFormat="1" applyFont="1" applyFill="1" applyBorder="1" applyAlignment="1" applyProtection="1">
      <alignment horizontal="center"/>
      <protection locked="0"/>
    </xf>
    <xf numFmtId="0" fontId="8" fillId="0" borderId="0" xfId="7" applyFont="1" applyAlignment="1" applyProtection="1">
      <alignment horizontal="center"/>
      <protection locked="0"/>
    </xf>
    <xf numFmtId="0" fontId="5" fillId="0" borderId="29" xfId="0" applyFont="1" applyFill="1" applyBorder="1" applyAlignment="1" applyProtection="1">
      <alignment horizontal="center" vertical="center" wrapText="1"/>
      <protection locked="0"/>
    </xf>
    <xf numFmtId="2" fontId="7" fillId="0" borderId="33" xfId="7" applyNumberFormat="1" applyFont="1" applyBorder="1" applyAlignment="1" applyProtection="1">
      <alignment horizontal="center" vertical="center" wrapText="1"/>
      <protection locked="0"/>
    </xf>
    <xf numFmtId="0" fontId="7" fillId="0" borderId="7" xfId="7" applyFont="1" applyBorder="1" applyAlignment="1" applyProtection="1">
      <alignment horizontal="center" vertical="center" wrapText="1"/>
      <protection locked="0"/>
    </xf>
    <xf numFmtId="0" fontId="7" fillId="0" borderId="13" xfId="7" applyFont="1" applyBorder="1" applyAlignment="1" applyProtection="1">
      <alignment horizontal="center" vertical="center" wrapText="1"/>
      <protection locked="0"/>
    </xf>
    <xf numFmtId="0" fontId="7" fillId="0" borderId="12" xfId="7" applyFont="1" applyBorder="1" applyAlignment="1" applyProtection="1">
      <alignment horizontal="center" vertical="center" wrapText="1"/>
      <protection locked="0"/>
    </xf>
    <xf numFmtId="2" fontId="7" fillId="0" borderId="0" xfId="7" applyNumberFormat="1" applyFont="1" applyAlignment="1" applyProtection="1">
      <alignment horizontal="center" wrapText="1"/>
      <protection locked="0"/>
    </xf>
    <xf numFmtId="0" fontId="8" fillId="0" borderId="0" xfId="7" applyFont="1" applyFill="1" applyAlignment="1" applyProtection="1">
      <alignment horizontal="center" vertical="center" wrapText="1"/>
      <protection locked="0"/>
    </xf>
    <xf numFmtId="167" fontId="8" fillId="2" borderId="35" xfId="7" applyNumberFormat="1" applyFont="1" applyFill="1" applyBorder="1" applyProtection="1">
      <protection locked="0"/>
    </xf>
    <xf numFmtId="2" fontId="8" fillId="0" borderId="0" xfId="7" applyNumberFormat="1" applyFont="1" applyProtection="1">
      <protection locked="0"/>
    </xf>
    <xf numFmtId="167" fontId="8" fillId="2" borderId="8" xfId="7" applyNumberFormat="1" applyFont="1" applyFill="1" applyBorder="1" applyProtection="1">
      <protection locked="0"/>
    </xf>
    <xf numFmtId="2" fontId="8" fillId="0" borderId="0" xfId="7" applyNumberFormat="1" applyFont="1" applyBorder="1" applyProtection="1">
      <protection locked="0"/>
    </xf>
    <xf numFmtId="167" fontId="8" fillId="2" borderId="9" xfId="7" applyNumberFormat="1" applyFont="1" applyFill="1" applyBorder="1" applyProtection="1">
      <protection locked="0"/>
    </xf>
    <xf numFmtId="167" fontId="8" fillId="0" borderId="0" xfId="7" applyNumberFormat="1" applyFont="1" applyProtection="1">
      <protection locked="0"/>
    </xf>
    <xf numFmtId="167" fontId="8" fillId="0" borderId="0" xfId="7" applyNumberFormat="1" applyFont="1" applyFill="1" applyAlignment="1" applyProtection="1">
      <alignment horizontal="right" wrapText="1"/>
      <protection locked="0"/>
    </xf>
    <xf numFmtId="1" fontId="8" fillId="0" borderId="0" xfId="7" applyNumberFormat="1" applyFont="1" applyProtection="1">
      <protection locked="0"/>
    </xf>
    <xf numFmtId="2" fontId="8" fillId="0" borderId="2" xfId="7" applyNumberFormat="1" applyFont="1" applyFill="1" applyBorder="1" applyAlignment="1" applyProtection="1">
      <alignment horizontal="center"/>
    </xf>
    <xf numFmtId="2" fontId="8" fillId="0" borderId="8" xfId="7" applyNumberFormat="1" applyFont="1" applyFill="1" applyBorder="1" applyAlignment="1" applyProtection="1">
      <alignment horizontal="center"/>
    </xf>
    <xf numFmtId="2" fontId="8" fillId="0" borderId="3" xfId="7" applyNumberFormat="1" applyFont="1" applyFill="1" applyBorder="1" applyAlignment="1" applyProtection="1">
      <alignment horizontal="center"/>
    </xf>
    <xf numFmtId="164" fontId="8" fillId="0" borderId="8" xfId="7" applyNumberFormat="1" applyFont="1" applyFill="1" applyBorder="1" applyAlignment="1" applyProtection="1">
      <alignment horizontal="center"/>
    </xf>
    <xf numFmtId="164" fontId="8" fillId="0" borderId="3" xfId="7" applyNumberFormat="1" applyFont="1" applyFill="1" applyBorder="1" applyAlignment="1" applyProtection="1">
      <alignment horizontal="center"/>
    </xf>
    <xf numFmtId="2" fontId="8" fillId="0" borderId="10" xfId="7" applyNumberFormat="1" applyFont="1" applyFill="1" applyBorder="1" applyAlignment="1" applyProtection="1">
      <alignment horizontal="center"/>
    </xf>
    <xf numFmtId="2" fontId="8" fillId="0" borderId="1" xfId="7" applyNumberFormat="1" applyFont="1" applyFill="1" applyBorder="1" applyAlignment="1" applyProtection="1">
      <alignment horizontal="center"/>
    </xf>
    <xf numFmtId="170" fontId="8" fillId="0" borderId="23" xfId="7" applyNumberFormat="1" applyFont="1" applyBorder="1" applyProtection="1"/>
    <xf numFmtId="167" fontId="8" fillId="0" borderId="34" xfId="7" applyNumberFormat="1" applyFont="1" applyBorder="1" applyProtection="1"/>
    <xf numFmtId="170" fontId="8" fillId="0" borderId="24" xfId="7" applyNumberFormat="1" applyFont="1" applyBorder="1" applyProtection="1"/>
    <xf numFmtId="167" fontId="8" fillId="0" borderId="2" xfId="7" applyNumberFormat="1" applyFont="1" applyBorder="1" applyProtection="1"/>
    <xf numFmtId="170" fontId="8" fillId="0" borderId="25" xfId="7" applyNumberFormat="1" applyFont="1" applyBorder="1" applyProtection="1"/>
    <xf numFmtId="167" fontId="8" fillId="0" borderId="4" xfId="7" applyNumberFormat="1" applyFont="1" applyBorder="1" applyProtection="1"/>
    <xf numFmtId="2" fontId="8" fillId="0" borderId="35" xfId="7" applyNumberFormat="1" applyFont="1" applyBorder="1" applyProtection="1"/>
    <xf numFmtId="2" fontId="8" fillId="0" borderId="8" xfId="7" applyNumberFormat="1" applyFont="1" applyBorder="1" applyProtection="1"/>
    <xf numFmtId="2" fontId="8" fillId="0" borderId="9" xfId="7" applyNumberFormat="1" applyFont="1" applyBorder="1" applyProtection="1"/>
    <xf numFmtId="166" fontId="8" fillId="0" borderId="36" xfId="1" applyNumberFormat="1" applyFont="1" applyBorder="1" applyProtection="1"/>
    <xf numFmtId="166" fontId="8" fillId="0" borderId="0" xfId="1" applyNumberFormat="1" applyFont="1" applyBorder="1" applyProtection="1"/>
    <xf numFmtId="166" fontId="7" fillId="0" borderId="22" xfId="1" applyNumberFormat="1" applyFont="1" applyBorder="1" applyProtection="1"/>
    <xf numFmtId="166" fontId="7" fillId="0" borderId="0" xfId="1" applyNumberFormat="1" applyFont="1" applyBorder="1" applyProtection="1"/>
    <xf numFmtId="0" fontId="5" fillId="0" borderId="28" xfId="0" applyFont="1" applyBorder="1" applyAlignment="1" applyProtection="1">
      <alignment vertical="center" wrapText="1"/>
      <protection locked="0"/>
    </xf>
    <xf numFmtId="0" fontId="6" fillId="0" borderId="25" xfId="0" applyFont="1" applyBorder="1" applyAlignment="1" applyProtection="1">
      <alignment vertical="center" wrapText="1"/>
      <protection locked="0"/>
    </xf>
    <xf numFmtId="0" fontId="5" fillId="0" borderId="11" xfId="0" applyFont="1" applyBorder="1" applyAlignment="1" applyProtection="1">
      <alignment horizontal="right" vertical="center" wrapText="1"/>
      <protection locked="0"/>
    </xf>
    <xf numFmtId="0" fontId="6" fillId="0" borderId="6" xfId="0" applyFont="1" applyBorder="1" applyAlignment="1" applyProtection="1">
      <alignment vertical="center" wrapText="1"/>
    </xf>
    <xf numFmtId="0" fontId="6" fillId="0" borderId="10" xfId="0" applyFont="1" applyBorder="1" applyAlignment="1" applyProtection="1">
      <alignment vertical="center" wrapText="1"/>
    </xf>
    <xf numFmtId="0" fontId="6" fillId="0" borderId="1" xfId="0" applyFont="1" applyBorder="1" applyAlignment="1" applyProtection="1">
      <alignment vertical="center" wrapText="1"/>
    </xf>
    <xf numFmtId="0" fontId="6" fillId="0" borderId="2" xfId="0" applyFont="1" applyBorder="1" applyAlignment="1" applyProtection="1">
      <alignment vertical="center" wrapText="1"/>
    </xf>
    <xf numFmtId="0" fontId="6" fillId="0" borderId="8" xfId="0" applyFont="1" applyBorder="1" applyAlignment="1" applyProtection="1">
      <alignment vertical="center" wrapText="1"/>
    </xf>
    <xf numFmtId="0" fontId="6" fillId="0" borderId="3" xfId="0" applyFont="1" applyBorder="1" applyAlignment="1" applyProtection="1">
      <alignment vertical="center" wrapText="1"/>
    </xf>
    <xf numFmtId="0" fontId="6" fillId="0" borderId="7"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12" xfId="0" applyFont="1" applyBorder="1" applyAlignment="1" applyProtection="1">
      <alignment vertical="center" wrapText="1"/>
    </xf>
    <xf numFmtId="0" fontId="6" fillId="0" borderId="1" xfId="2" applyNumberFormat="1" applyFont="1" applyBorder="1" applyAlignment="1" applyProtection="1">
      <alignment vertical="center" wrapText="1"/>
    </xf>
    <xf numFmtId="44" fontId="6" fillId="0" borderId="1" xfId="2" applyFont="1" applyBorder="1" applyAlignment="1" applyProtection="1">
      <alignment vertical="center" wrapText="1"/>
    </xf>
    <xf numFmtId="169" fontId="6" fillId="2" borderId="1" xfId="2" applyNumberFormat="1" applyFont="1" applyFill="1" applyBorder="1" applyAlignment="1" applyProtection="1">
      <alignment vertical="center" wrapText="1"/>
      <protection locked="0"/>
    </xf>
    <xf numFmtId="169" fontId="6" fillId="2" borderId="3" xfId="2" applyNumberFormat="1" applyFont="1" applyFill="1" applyBorder="1" applyAlignment="1" applyProtection="1">
      <alignment vertical="center" wrapText="1"/>
      <protection locked="0"/>
    </xf>
    <xf numFmtId="169" fontId="6" fillId="2" borderId="6" xfId="2" applyNumberFormat="1" applyFont="1" applyFill="1" applyBorder="1" applyAlignment="1" applyProtection="1">
      <alignment vertical="center" wrapText="1"/>
      <protection locked="0"/>
    </xf>
    <xf numFmtId="169" fontId="6" fillId="2" borderId="2" xfId="2" applyNumberFormat="1" applyFont="1" applyFill="1" applyBorder="1" applyAlignment="1" applyProtection="1">
      <alignment vertical="center" wrapText="1"/>
      <protection locked="0"/>
    </xf>
    <xf numFmtId="0" fontId="6" fillId="0" borderId="36" xfId="0" applyFont="1" applyBorder="1" applyAlignment="1" applyProtection="1">
      <alignment vertical="center" wrapText="1"/>
      <protection locked="0"/>
    </xf>
    <xf numFmtId="0" fontId="6" fillId="2" borderId="34" xfId="0" applyFont="1" applyFill="1" applyBorder="1" applyAlignment="1" applyProtection="1">
      <alignment horizontal="justify" vertical="center" wrapText="1"/>
      <protection locked="0"/>
    </xf>
    <xf numFmtId="0" fontId="6" fillId="2" borderId="35" xfId="0" applyFont="1" applyFill="1" applyBorder="1" applyAlignment="1" applyProtection="1">
      <alignment horizontal="justify" vertical="center" wrapText="1"/>
      <protection locked="0"/>
    </xf>
    <xf numFmtId="0" fontId="6" fillId="2" borderId="37" xfId="0" applyFont="1" applyFill="1" applyBorder="1" applyAlignment="1" applyProtection="1">
      <alignment horizontal="justify" vertical="center" wrapText="1"/>
      <protection locked="0"/>
    </xf>
    <xf numFmtId="169" fontId="6" fillId="2" borderId="34" xfId="2" applyNumberFormat="1" applyFont="1" applyFill="1" applyBorder="1" applyAlignment="1" applyProtection="1">
      <alignment horizontal="justify" vertical="center" wrapText="1"/>
      <protection locked="0"/>
    </xf>
    <xf numFmtId="169" fontId="6" fillId="2" borderId="35" xfId="2" applyNumberFormat="1" applyFont="1" applyFill="1" applyBorder="1" applyAlignment="1" applyProtection="1">
      <alignment horizontal="justify" vertical="center" wrapText="1"/>
      <protection locked="0"/>
    </xf>
    <xf numFmtId="169" fontId="6" fillId="2" borderId="37" xfId="2" applyNumberFormat="1" applyFont="1" applyFill="1" applyBorder="1" applyAlignment="1" applyProtection="1">
      <alignment horizontal="justify" vertical="center" wrapText="1"/>
      <protection locked="0"/>
    </xf>
    <xf numFmtId="165" fontId="6" fillId="0" borderId="14" xfId="3" applyNumberFormat="1" applyFont="1" applyBorder="1" applyAlignment="1" applyProtection="1">
      <alignment vertical="center" wrapText="1"/>
    </xf>
    <xf numFmtId="0" fontId="2" fillId="0" borderId="27"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7" fillId="0" borderId="30" xfId="7" applyFont="1" applyBorder="1" applyAlignment="1" applyProtection="1">
      <alignment horizontal="center"/>
      <protection locked="0"/>
    </xf>
    <xf numFmtId="0" fontId="7" fillId="0" borderId="31" xfId="7" applyFont="1" applyBorder="1" applyAlignment="1" applyProtection="1">
      <alignment horizontal="center"/>
      <protection locked="0"/>
    </xf>
    <xf numFmtId="0" fontId="7" fillId="0" borderId="32" xfId="7" applyFont="1" applyBorder="1" applyAlignment="1" applyProtection="1">
      <alignment horizontal="center"/>
      <protection locked="0"/>
    </xf>
    <xf numFmtId="0" fontId="2" fillId="0" borderId="30" xfId="0" applyFont="1" applyBorder="1" applyAlignment="1" applyProtection="1">
      <alignment horizontal="center"/>
      <protection locked="0"/>
    </xf>
    <xf numFmtId="0" fontId="2" fillId="0" borderId="31" xfId="0" applyFont="1" applyBorder="1" applyAlignment="1" applyProtection="1">
      <alignment horizontal="center"/>
      <protection locked="0"/>
    </xf>
    <xf numFmtId="0" fontId="2" fillId="0" borderId="32" xfId="0" applyFont="1" applyBorder="1" applyAlignment="1" applyProtection="1">
      <alignment horizontal="center"/>
      <protection locked="0"/>
    </xf>
    <xf numFmtId="2" fontId="7" fillId="0" borderId="4" xfId="7" applyNumberFormat="1" applyFont="1" applyBorder="1" applyAlignment="1" applyProtection="1">
      <alignment horizontal="right"/>
      <protection locked="0"/>
    </xf>
    <xf numFmtId="2" fontId="7" fillId="0" borderId="9" xfId="7" applyNumberFormat="1" applyFont="1" applyBorder="1" applyAlignment="1" applyProtection="1">
      <alignment horizontal="right"/>
      <protection locked="0"/>
    </xf>
    <xf numFmtId="2" fontId="7" fillId="0" borderId="26" xfId="7" applyNumberFormat="1" applyFont="1" applyBorder="1" applyAlignment="1" applyProtection="1">
      <alignment horizontal="right"/>
      <protection locked="0"/>
    </xf>
    <xf numFmtId="2" fontId="8" fillId="0" borderId="6" xfId="7" applyNumberFormat="1" applyFont="1" applyBorder="1" applyAlignment="1" applyProtection="1">
      <alignment horizontal="right"/>
      <protection locked="0"/>
    </xf>
    <xf numFmtId="2" fontId="8" fillId="0" borderId="35" xfId="7" applyNumberFormat="1" applyFont="1" applyBorder="1" applyAlignment="1" applyProtection="1">
      <alignment horizontal="right"/>
      <protection locked="0"/>
    </xf>
    <xf numFmtId="2" fontId="8" fillId="0" borderId="19" xfId="7" applyNumberFormat="1" applyFont="1" applyBorder="1" applyAlignment="1" applyProtection="1">
      <alignment horizontal="right"/>
      <protection locked="0"/>
    </xf>
  </cellXfs>
  <cellStyles count="13">
    <cellStyle name="Comma" xfId="1" builtinId="3"/>
    <cellStyle name="Comma 2" xfId="5"/>
    <cellStyle name="Currency" xfId="2" builtinId="4"/>
    <cellStyle name="Currency 2" xfId="10"/>
    <cellStyle name="Normal" xfId="0" builtinId="0"/>
    <cellStyle name="Normal 2" xfId="9"/>
    <cellStyle name="Normal 2 2" xfId="11"/>
    <cellStyle name="Normal 2 3" xfId="12"/>
    <cellStyle name="Normal 3" xfId="7"/>
    <cellStyle name="Normal 4" xfId="8"/>
    <cellStyle name="Normal 5" xfId="4"/>
    <cellStyle name="Percent" xfId="3"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4591050</xdr:colOff>
      <xdr:row>10</xdr:row>
      <xdr:rowOff>47625</xdr:rowOff>
    </xdr:to>
    <xdr:sp macro="" textlink="">
      <xdr:nvSpPr>
        <xdr:cNvPr id="2" name="TextBox 1"/>
        <xdr:cNvSpPr txBox="1"/>
      </xdr:nvSpPr>
      <xdr:spPr>
        <a:xfrm>
          <a:off x="609600" y="609600"/>
          <a:ext cx="4591050"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This</a:t>
          </a:r>
          <a:r>
            <a:rPr lang="en-US" sz="1100" baseline="0"/>
            <a:t> tool was developed by the National Renewable Energy Laboratory for use in completing the Levelized Cost of Energy (LCOE) Figure of Merit required in the CIP RFP. </a:t>
          </a:r>
        </a:p>
        <a:p>
          <a:endParaRPr lang="en-US" sz="1100" baseline="0"/>
        </a:p>
        <a:p>
          <a:r>
            <a:rPr lang="en-US" sz="1100" baseline="0">
              <a:solidFill>
                <a:schemeClr val="dk1"/>
              </a:solidFill>
              <a:latin typeface="+mn-lt"/>
              <a:ea typeface="+mn-ea"/>
              <a:cs typeface="+mn-cs"/>
            </a:rPr>
            <a:t>Data should be entered, as appropriate, in the cells </a:t>
          </a:r>
          <a:r>
            <a:rPr lang="en-US" sz="1100" baseline="0"/>
            <a:t>highlighted in </a:t>
          </a:r>
          <a:r>
            <a:rPr lang="en-US" sz="1100" b="1" baseline="0">
              <a:solidFill>
                <a:srgbClr val="00B050"/>
              </a:solidFill>
            </a:rPr>
            <a:t>GREEN</a:t>
          </a:r>
          <a:r>
            <a:rPr lang="en-US" sz="1100" baseline="0"/>
            <a:t>. Failure to input the necessay data may result in inaccurate calculations or errors in the LCOE sheet.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3"/>
  <sheetViews>
    <sheetView tabSelected="1" workbookViewId="0">
      <selection activeCell="C14" sqref="C14"/>
    </sheetView>
  </sheetViews>
  <sheetFormatPr defaultRowHeight="14.4" x14ac:dyDescent="0.3"/>
  <cols>
    <col min="1" max="1" width="2.5546875" customWidth="1"/>
    <col min="2" max="2" width="69" customWidth="1"/>
  </cols>
  <sheetData>
    <row r="2" spans="2:2" ht="18" x14ac:dyDescent="0.25">
      <c r="B2" s="1" t="s">
        <v>0</v>
      </c>
    </row>
    <row r="12" spans="2:2" ht="47.4" customHeight="1" x14ac:dyDescent="0.3">
      <c r="B12" s="2" t="s">
        <v>78</v>
      </c>
    </row>
    <row r="13" spans="2:2" x14ac:dyDescent="0.3">
      <c r="B13"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0"/>
  <sheetViews>
    <sheetView topLeftCell="A13" workbookViewId="0">
      <selection activeCell="C17" sqref="C17"/>
    </sheetView>
  </sheetViews>
  <sheetFormatPr defaultRowHeight="14.4" x14ac:dyDescent="0.3"/>
  <cols>
    <col min="1" max="1" width="2.44140625" style="3" customWidth="1"/>
    <col min="2" max="2" width="33.33203125" style="3" customWidth="1"/>
    <col min="3" max="5" width="16.109375" style="3" customWidth="1"/>
    <col min="6" max="6" width="98" style="3" customWidth="1"/>
    <col min="7" max="16384" width="8.88671875" style="3"/>
  </cols>
  <sheetData>
    <row r="1" spans="2:6" ht="15.75" thickBot="1" x14ac:dyDescent="0.3"/>
    <row r="2" spans="2:6" ht="15" thickBot="1" x14ac:dyDescent="0.35">
      <c r="B2" s="4" t="s">
        <v>69</v>
      </c>
      <c r="C2" s="5" t="s">
        <v>2</v>
      </c>
      <c r="D2" s="6" t="s">
        <v>3</v>
      </c>
      <c r="E2" s="7" t="s">
        <v>4</v>
      </c>
      <c r="F2" s="8" t="s">
        <v>55</v>
      </c>
    </row>
    <row r="3" spans="2:6" x14ac:dyDescent="0.3">
      <c r="B3" s="9" t="s">
        <v>70</v>
      </c>
      <c r="C3" s="10"/>
      <c r="D3" s="11"/>
      <c r="E3" s="12"/>
    </row>
    <row r="4" spans="2:6" ht="27.6" x14ac:dyDescent="0.3">
      <c r="B4" s="158" t="s">
        <v>71</v>
      </c>
      <c r="C4" s="162"/>
      <c r="D4" s="163"/>
      <c r="E4" s="164"/>
    </row>
    <row r="5" spans="2:6" ht="27.6" x14ac:dyDescent="0.3">
      <c r="B5" s="13" t="s">
        <v>72</v>
      </c>
      <c r="C5" s="14"/>
      <c r="D5" s="15"/>
      <c r="E5" s="16"/>
    </row>
    <row r="6" spans="2:6" x14ac:dyDescent="0.3">
      <c r="B6" s="13" t="s">
        <v>73</v>
      </c>
      <c r="C6" s="14"/>
      <c r="D6" s="15"/>
      <c r="E6" s="16"/>
    </row>
    <row r="7" spans="2:6" x14ac:dyDescent="0.3">
      <c r="B7" s="13" t="s">
        <v>5</v>
      </c>
      <c r="C7" s="14"/>
      <c r="D7" s="15"/>
      <c r="E7" s="16"/>
    </row>
    <row r="8" spans="2:6" ht="30" x14ac:dyDescent="0.25">
      <c r="B8" s="13" t="s">
        <v>6</v>
      </c>
      <c r="C8" s="14"/>
      <c r="D8" s="15"/>
      <c r="E8" s="16"/>
    </row>
    <row r="9" spans="2:6" ht="27.6" x14ac:dyDescent="0.3">
      <c r="B9" s="13" t="s">
        <v>74</v>
      </c>
      <c r="C9" s="14"/>
      <c r="D9" s="15"/>
      <c r="E9" s="16"/>
    </row>
    <row r="10" spans="2:6" ht="15.75" thickBot="1" x14ac:dyDescent="0.3">
      <c r="B10" s="17" t="s">
        <v>7</v>
      </c>
      <c r="C10" s="25">
        <f>SUM(C3:C9)</f>
        <v>0</v>
      </c>
      <c r="D10" s="26">
        <f>SUM(D3:D9)</f>
        <v>0</v>
      </c>
      <c r="E10" s="27">
        <f>SUM(E3:E9)</f>
        <v>0</v>
      </c>
    </row>
    <row r="11" spans="2:6" ht="15.75" thickBot="1" x14ac:dyDescent="0.3"/>
    <row r="12" spans="2:6" ht="15.75" thickBot="1" x14ac:dyDescent="0.3">
      <c r="B12" s="4" t="s">
        <v>9</v>
      </c>
      <c r="C12" s="5" t="s">
        <v>2</v>
      </c>
      <c r="D12" s="6" t="s">
        <v>3</v>
      </c>
      <c r="E12" s="7" t="s">
        <v>4</v>
      </c>
      <c r="F12" s="8" t="s">
        <v>55</v>
      </c>
    </row>
    <row r="13" spans="2:6" ht="27.6" x14ac:dyDescent="0.3">
      <c r="B13" s="9" t="s">
        <v>60</v>
      </c>
      <c r="C13" s="18"/>
      <c r="D13" s="19"/>
      <c r="E13" s="20"/>
    </row>
    <row r="14" spans="2:6" ht="27.6" x14ac:dyDescent="0.3">
      <c r="B14" s="158" t="s">
        <v>61</v>
      </c>
      <c r="C14" s="159"/>
      <c r="D14" s="160"/>
      <c r="E14" s="161"/>
    </row>
    <row r="15" spans="2:6" x14ac:dyDescent="0.3">
      <c r="B15" s="158" t="s">
        <v>62</v>
      </c>
      <c r="C15" s="159"/>
      <c r="D15" s="160"/>
      <c r="E15" s="161"/>
    </row>
    <row r="16" spans="2:6" ht="27.6" x14ac:dyDescent="0.3">
      <c r="B16" s="13" t="s">
        <v>10</v>
      </c>
      <c r="C16" s="21"/>
      <c r="D16" s="22"/>
      <c r="E16" s="23"/>
    </row>
    <row r="17" spans="2:6" ht="27.6" x14ac:dyDescent="0.3">
      <c r="B17" s="13" t="s">
        <v>63</v>
      </c>
      <c r="C17" s="21"/>
      <c r="D17" s="22"/>
      <c r="E17" s="23"/>
    </row>
    <row r="18" spans="2:6" ht="27.6" x14ac:dyDescent="0.3">
      <c r="B18" s="13" t="s">
        <v>64</v>
      </c>
      <c r="C18" s="21"/>
      <c r="D18" s="22"/>
      <c r="E18" s="23"/>
    </row>
    <row r="19" spans="2:6" ht="41.4" x14ac:dyDescent="0.3">
      <c r="B19" s="13" t="s">
        <v>65</v>
      </c>
      <c r="C19" s="21"/>
      <c r="D19" s="22"/>
      <c r="E19" s="23"/>
    </row>
    <row r="20" spans="2:6" ht="27.6" x14ac:dyDescent="0.3">
      <c r="B20" s="13" t="s">
        <v>66</v>
      </c>
      <c r="C20" s="21"/>
      <c r="D20" s="22"/>
      <c r="E20" s="23"/>
    </row>
    <row r="21" spans="2:6" x14ac:dyDescent="0.3">
      <c r="B21" s="13" t="s">
        <v>67</v>
      </c>
      <c r="C21" s="21"/>
      <c r="D21" s="22"/>
      <c r="E21" s="23"/>
    </row>
    <row r="22" spans="2:6" ht="15" x14ac:dyDescent="0.25">
      <c r="B22" s="24" t="s">
        <v>11</v>
      </c>
      <c r="C22" s="21"/>
      <c r="D22" s="22"/>
      <c r="E22" s="23"/>
    </row>
    <row r="23" spans="2:6" ht="15" x14ac:dyDescent="0.25">
      <c r="B23" s="24" t="s">
        <v>12</v>
      </c>
      <c r="C23" s="21"/>
      <c r="D23" s="22"/>
      <c r="E23" s="23"/>
    </row>
    <row r="24" spans="2:6" ht="27.6" x14ac:dyDescent="0.3">
      <c r="B24" s="24" t="s">
        <v>68</v>
      </c>
      <c r="C24" s="21"/>
      <c r="D24" s="22"/>
      <c r="E24" s="23"/>
    </row>
    <row r="25" spans="2:6" ht="15" thickBot="1" x14ac:dyDescent="0.35">
      <c r="B25" s="17" t="s">
        <v>7</v>
      </c>
      <c r="C25" s="25">
        <f>SUM(C13:C24)</f>
        <v>0</v>
      </c>
      <c r="D25" s="26">
        <f>SUM(D13:D24)</f>
        <v>0</v>
      </c>
      <c r="E25" s="27">
        <f>SUM(E13:E24)</f>
        <v>0</v>
      </c>
    </row>
    <row r="26" spans="2:6" ht="15" thickBot="1" x14ac:dyDescent="0.35">
      <c r="C26" s="28"/>
      <c r="D26" s="28"/>
      <c r="E26" s="28"/>
    </row>
    <row r="27" spans="2:6" ht="15" thickBot="1" x14ac:dyDescent="0.35">
      <c r="B27" s="4"/>
      <c r="C27" s="29" t="s">
        <v>2</v>
      </c>
      <c r="D27" s="30" t="s">
        <v>3</v>
      </c>
      <c r="E27" s="31" t="s">
        <v>4</v>
      </c>
      <c r="F27" s="8" t="s">
        <v>55</v>
      </c>
    </row>
    <row r="28" spans="2:6" x14ac:dyDescent="0.3">
      <c r="B28" s="9" t="s">
        <v>1</v>
      </c>
      <c r="C28" s="32">
        <f>C10</f>
        <v>0</v>
      </c>
      <c r="D28" s="33">
        <f>D10</f>
        <v>0</v>
      </c>
      <c r="E28" s="34">
        <f>E10</f>
        <v>0</v>
      </c>
    </row>
    <row r="29" spans="2:6" x14ac:dyDescent="0.3">
      <c r="B29" s="13" t="s">
        <v>9</v>
      </c>
      <c r="C29" s="35">
        <f>C25</f>
        <v>0</v>
      </c>
      <c r="D29" s="36">
        <f>D25</f>
        <v>0</v>
      </c>
      <c r="E29" s="37">
        <f>E25</f>
        <v>0</v>
      </c>
    </row>
    <row r="30" spans="2:6" ht="15" thickBot="1" x14ac:dyDescent="0.35">
      <c r="B30" s="17" t="s">
        <v>8</v>
      </c>
      <c r="C30" s="25">
        <f>SUM(C28:C29)</f>
        <v>0</v>
      </c>
      <c r="D30" s="26">
        <f>SUM(D28:D29)</f>
        <v>0</v>
      </c>
      <c r="E30" s="27">
        <f>SUM(E28:E29)</f>
        <v>0</v>
      </c>
    </row>
  </sheetData>
  <sheetProtection password="CB5F"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6"/>
  <sheetViews>
    <sheetView topLeftCell="A16" workbookViewId="0">
      <selection activeCell="D21" sqref="D21"/>
    </sheetView>
  </sheetViews>
  <sheetFormatPr defaultRowHeight="14.4" x14ac:dyDescent="0.3"/>
  <cols>
    <col min="1" max="1" width="2.6640625" style="3" customWidth="1"/>
    <col min="2" max="2" width="54.6640625" style="3" customWidth="1"/>
    <col min="3" max="5" width="19.88671875" style="3" customWidth="1"/>
    <col min="6" max="6" width="104.109375" style="3" customWidth="1"/>
    <col min="7" max="16384" width="8.88671875" style="3"/>
  </cols>
  <sheetData>
    <row r="1" spans="2:6" ht="15" thickBot="1" x14ac:dyDescent="0.35"/>
    <row r="2" spans="2:6" ht="15" thickBot="1" x14ac:dyDescent="0.35">
      <c r="B2" s="4" t="s">
        <v>15</v>
      </c>
      <c r="C2" s="38" t="s">
        <v>51</v>
      </c>
      <c r="D2" s="39" t="s">
        <v>52</v>
      </c>
      <c r="E2" s="40" t="s">
        <v>53</v>
      </c>
      <c r="F2" s="8" t="s">
        <v>55</v>
      </c>
    </row>
    <row r="3" spans="2:6" x14ac:dyDescent="0.3">
      <c r="B3" s="9" t="s">
        <v>13</v>
      </c>
      <c r="C3" s="156"/>
      <c r="D3" s="50"/>
      <c r="E3" s="154"/>
    </row>
    <row r="4" spans="2:6" ht="27.6" x14ac:dyDescent="0.3">
      <c r="B4" s="13" t="s">
        <v>77</v>
      </c>
      <c r="C4" s="157"/>
      <c r="D4" s="53"/>
      <c r="E4" s="155"/>
    </row>
    <row r="5" spans="2:6" ht="27.6" x14ac:dyDescent="0.3">
      <c r="B5" s="13" t="s">
        <v>76</v>
      </c>
      <c r="C5" s="157"/>
      <c r="D5" s="53"/>
      <c r="E5" s="155"/>
    </row>
    <row r="6" spans="2:6" x14ac:dyDescent="0.3">
      <c r="B6" s="13" t="s">
        <v>14</v>
      </c>
      <c r="C6" s="157"/>
      <c r="D6" s="53"/>
      <c r="E6" s="155"/>
    </row>
    <row r="7" spans="2:6" ht="15" thickBot="1" x14ac:dyDescent="0.35">
      <c r="B7" s="17" t="s">
        <v>7</v>
      </c>
      <c r="C7" s="61">
        <f>SUM(C3:C6)</f>
        <v>0</v>
      </c>
      <c r="D7" s="62">
        <f t="shared" ref="D7:E7" si="0">SUM(D3:D6)</f>
        <v>0</v>
      </c>
      <c r="E7" s="63">
        <f t="shared" si="0"/>
        <v>0</v>
      </c>
    </row>
    <row r="8" spans="2:6" ht="15" thickBot="1" x14ac:dyDescent="0.35"/>
    <row r="9" spans="2:6" ht="15" thickBot="1" x14ac:dyDescent="0.35">
      <c r="B9" s="4" t="s">
        <v>24</v>
      </c>
      <c r="C9" s="38" t="s">
        <v>2</v>
      </c>
      <c r="D9" s="39" t="s">
        <v>3</v>
      </c>
      <c r="E9" s="40" t="s">
        <v>4</v>
      </c>
      <c r="F9" s="8" t="s">
        <v>55</v>
      </c>
    </row>
    <row r="10" spans="2:6" ht="15" thickBot="1" x14ac:dyDescent="0.35">
      <c r="B10" s="41" t="s">
        <v>25</v>
      </c>
      <c r="C10" s="42"/>
      <c r="D10" s="43"/>
      <c r="E10" s="44"/>
    </row>
    <row r="11" spans="2:6" ht="15" thickBot="1" x14ac:dyDescent="0.35"/>
    <row r="12" spans="2:6" ht="28.2" thickBot="1" x14ac:dyDescent="0.35">
      <c r="B12" s="4" t="s">
        <v>16</v>
      </c>
      <c r="C12" s="45" t="s">
        <v>58</v>
      </c>
      <c r="D12" s="46" t="s">
        <v>59</v>
      </c>
      <c r="E12" s="47" t="s">
        <v>50</v>
      </c>
      <c r="F12" s="8" t="s">
        <v>55</v>
      </c>
    </row>
    <row r="13" spans="2:6" x14ac:dyDescent="0.3">
      <c r="B13" s="48" t="s">
        <v>19</v>
      </c>
      <c r="C13" s="49"/>
      <c r="D13" s="50"/>
      <c r="E13" s="153">
        <f>IF(C13&gt;0, ((INT($C$10/C13))*D13)/$C$10,0)</f>
        <v>0</v>
      </c>
    </row>
    <row r="14" spans="2:6" x14ac:dyDescent="0.3">
      <c r="B14" s="51" t="s">
        <v>20</v>
      </c>
      <c r="C14" s="52"/>
      <c r="D14" s="53"/>
      <c r="E14" s="64">
        <f t="shared" ref="E14:E17" si="1">IF(C14&gt;0, ((INT($C$10/C14))*D14)/$C$10,0)</f>
        <v>0</v>
      </c>
    </row>
    <row r="15" spans="2:6" x14ac:dyDescent="0.3">
      <c r="B15" s="51" t="s">
        <v>21</v>
      </c>
      <c r="C15" s="52"/>
      <c r="D15" s="53"/>
      <c r="E15" s="64">
        <f t="shared" si="1"/>
        <v>0</v>
      </c>
    </row>
    <row r="16" spans="2:6" x14ac:dyDescent="0.3">
      <c r="B16" s="51" t="s">
        <v>22</v>
      </c>
      <c r="C16" s="52"/>
      <c r="D16" s="53"/>
      <c r="E16" s="64">
        <f t="shared" si="1"/>
        <v>0</v>
      </c>
    </row>
    <row r="17" spans="2:6" ht="15" thickBot="1" x14ac:dyDescent="0.35">
      <c r="B17" s="54" t="s">
        <v>23</v>
      </c>
      <c r="C17" s="55"/>
      <c r="D17" s="56"/>
      <c r="E17" s="63">
        <f t="shared" si="1"/>
        <v>0</v>
      </c>
    </row>
    <row r="18" spans="2:6" ht="15" thickBot="1" x14ac:dyDescent="0.35">
      <c r="C18" s="57"/>
      <c r="D18" s="57"/>
      <c r="E18" s="65"/>
    </row>
    <row r="19" spans="2:6" ht="28.2" thickBot="1" x14ac:dyDescent="0.35">
      <c r="B19" s="4" t="s">
        <v>17</v>
      </c>
      <c r="C19" s="45" t="s">
        <v>58</v>
      </c>
      <c r="D19" s="58" t="s">
        <v>59</v>
      </c>
      <c r="E19" s="66" t="s">
        <v>50</v>
      </c>
      <c r="F19" s="8" t="s">
        <v>55</v>
      </c>
    </row>
    <row r="20" spans="2:6" x14ac:dyDescent="0.3">
      <c r="B20" s="9" t="str">
        <f>B13</f>
        <v>Item #1</v>
      </c>
      <c r="C20" s="49"/>
      <c r="D20" s="50"/>
      <c r="E20" s="152">
        <f>IF(C20&gt;0, ((INT($D$10/C20))*D20)/$D$10,0)</f>
        <v>0</v>
      </c>
    </row>
    <row r="21" spans="2:6" x14ac:dyDescent="0.3">
      <c r="B21" s="13" t="str">
        <f>B14</f>
        <v>Item #2</v>
      </c>
      <c r="C21" s="52"/>
      <c r="D21" s="53"/>
      <c r="E21" s="64">
        <f t="shared" ref="E21:E24" si="2">IF(C21&gt;0, ((INT($D$10/C21))*D21)/$D$10,0)</f>
        <v>0</v>
      </c>
    </row>
    <row r="22" spans="2:6" x14ac:dyDescent="0.3">
      <c r="B22" s="13" t="str">
        <f>B15</f>
        <v>Item #3</v>
      </c>
      <c r="C22" s="52"/>
      <c r="D22" s="53"/>
      <c r="E22" s="64">
        <f t="shared" si="2"/>
        <v>0</v>
      </c>
    </row>
    <row r="23" spans="2:6" x14ac:dyDescent="0.3">
      <c r="B23" s="13" t="str">
        <f>B16</f>
        <v>Item #4</v>
      </c>
      <c r="C23" s="52"/>
      <c r="D23" s="53"/>
      <c r="E23" s="64">
        <f t="shared" si="2"/>
        <v>0</v>
      </c>
    </row>
    <row r="24" spans="2:6" ht="15" thickBot="1" x14ac:dyDescent="0.35">
      <c r="B24" s="60" t="str">
        <f>B17</f>
        <v>Item #5</v>
      </c>
      <c r="C24" s="55"/>
      <c r="D24" s="56"/>
      <c r="E24" s="63">
        <f t="shared" si="2"/>
        <v>0</v>
      </c>
    </row>
    <row r="25" spans="2:6" ht="15" thickBot="1" x14ac:dyDescent="0.35">
      <c r="C25" s="57"/>
      <c r="D25" s="57"/>
      <c r="E25" s="57"/>
    </row>
    <row r="26" spans="2:6" ht="28.2" thickBot="1" x14ac:dyDescent="0.35">
      <c r="B26" s="4" t="s">
        <v>18</v>
      </c>
      <c r="C26" s="45" t="s">
        <v>58</v>
      </c>
      <c r="D26" s="58" t="s">
        <v>59</v>
      </c>
      <c r="E26" s="59" t="s">
        <v>50</v>
      </c>
      <c r="F26" s="8" t="s">
        <v>55</v>
      </c>
    </row>
    <row r="27" spans="2:6" x14ac:dyDescent="0.3">
      <c r="B27" s="9" t="str">
        <f>B20</f>
        <v>Item #1</v>
      </c>
      <c r="C27" s="49"/>
      <c r="D27" s="50"/>
      <c r="E27" s="152">
        <f>IF(C27&gt;0, ((INT($E$10/C27))*D27)/$E$10,0)</f>
        <v>0</v>
      </c>
    </row>
    <row r="28" spans="2:6" x14ac:dyDescent="0.3">
      <c r="B28" s="13" t="str">
        <f>B21</f>
        <v>Item #2</v>
      </c>
      <c r="C28" s="52"/>
      <c r="D28" s="53"/>
      <c r="E28" s="64">
        <f t="shared" ref="E28:E31" si="3">IF(C28&gt;0, ((INT($E$10/C28))*D28)/$E$10,0)</f>
        <v>0</v>
      </c>
    </row>
    <row r="29" spans="2:6" x14ac:dyDescent="0.3">
      <c r="B29" s="13" t="str">
        <f t="shared" ref="B29:B30" si="4">B22</f>
        <v>Item #3</v>
      </c>
      <c r="C29" s="52"/>
      <c r="D29" s="53"/>
      <c r="E29" s="64">
        <f t="shared" si="3"/>
        <v>0</v>
      </c>
    </row>
    <row r="30" spans="2:6" x14ac:dyDescent="0.3">
      <c r="B30" s="13" t="str">
        <f t="shared" si="4"/>
        <v>Item #4</v>
      </c>
      <c r="C30" s="52"/>
      <c r="D30" s="53"/>
      <c r="E30" s="64">
        <f t="shared" si="3"/>
        <v>0</v>
      </c>
    </row>
    <row r="31" spans="2:6" ht="15" thickBot="1" x14ac:dyDescent="0.35">
      <c r="B31" s="60" t="str">
        <f>B24</f>
        <v>Item #5</v>
      </c>
      <c r="C31" s="55"/>
      <c r="D31" s="56"/>
      <c r="E31" s="63">
        <f t="shared" si="3"/>
        <v>0</v>
      </c>
    </row>
    <row r="32" spans="2:6" ht="15" thickBot="1" x14ac:dyDescent="0.35">
      <c r="E32" s="28"/>
    </row>
    <row r="33" spans="2:6" ht="15" thickBot="1" x14ac:dyDescent="0.35">
      <c r="B33" s="4" t="s">
        <v>26</v>
      </c>
      <c r="C33" s="38" t="s">
        <v>2</v>
      </c>
      <c r="D33" s="39" t="s">
        <v>3</v>
      </c>
      <c r="E33" s="67" t="s">
        <v>4</v>
      </c>
      <c r="F33" s="8" t="s">
        <v>55</v>
      </c>
    </row>
    <row r="34" spans="2:6" x14ac:dyDescent="0.3">
      <c r="B34" s="13" t="s">
        <v>48</v>
      </c>
      <c r="C34" s="69">
        <f>C7</f>
        <v>0</v>
      </c>
      <c r="D34" s="70">
        <f>D7</f>
        <v>0</v>
      </c>
      <c r="E34" s="68">
        <f>E7</f>
        <v>0</v>
      </c>
    </row>
    <row r="35" spans="2:6" x14ac:dyDescent="0.3">
      <c r="B35" s="13" t="s">
        <v>49</v>
      </c>
      <c r="C35" s="69">
        <f>SUM(E13:E17)</f>
        <v>0</v>
      </c>
      <c r="D35" s="70">
        <f>SUM(E20:E24)</f>
        <v>0</v>
      </c>
      <c r="E35" s="68">
        <f>SUM(E27:E31)</f>
        <v>0</v>
      </c>
    </row>
    <row r="36" spans="2:6" ht="15" thickBot="1" x14ac:dyDescent="0.35">
      <c r="B36" s="17" t="s">
        <v>54</v>
      </c>
      <c r="C36" s="61">
        <f>SUM(C34:C35)</f>
        <v>0</v>
      </c>
      <c r="D36" s="62">
        <f>SUM(D34:D35)</f>
        <v>0</v>
      </c>
      <c r="E36" s="63">
        <f>SUM(E34:E35)</f>
        <v>0</v>
      </c>
    </row>
  </sheetData>
  <sheetProtection password="CB5F"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N140"/>
  <sheetViews>
    <sheetView topLeftCell="A28" workbookViewId="0">
      <selection activeCell="E41" sqref="E41"/>
    </sheetView>
  </sheetViews>
  <sheetFormatPr defaultRowHeight="14.4" x14ac:dyDescent="0.3"/>
  <cols>
    <col min="1" max="1" width="3" style="3" customWidth="1"/>
    <col min="2" max="2" width="29.109375" style="3" bestFit="1" customWidth="1"/>
    <col min="3" max="11" width="13.88671875" style="3" customWidth="1"/>
    <col min="12" max="12" width="67.109375" style="3" customWidth="1"/>
    <col min="13" max="16384" width="8.88671875" style="3"/>
  </cols>
  <sheetData>
    <row r="1" spans="2:92" ht="15.75" thickBot="1" x14ac:dyDescent="0.3"/>
    <row r="2" spans="2:92" ht="15" thickBot="1" x14ac:dyDescent="0.35">
      <c r="C2" s="71" t="s">
        <v>2</v>
      </c>
      <c r="D2" s="72" t="s">
        <v>3</v>
      </c>
      <c r="E2" s="73" t="s">
        <v>4</v>
      </c>
      <c r="F2" s="166" t="s">
        <v>55</v>
      </c>
      <c r="G2" s="167"/>
      <c r="H2" s="167"/>
      <c r="I2" s="167"/>
      <c r="J2" s="167"/>
      <c r="K2" s="167"/>
      <c r="L2" s="74"/>
    </row>
    <row r="3" spans="2:92" x14ac:dyDescent="0.3">
      <c r="B3" s="75" t="s">
        <v>35</v>
      </c>
      <c r="C3" s="76">
        <v>6</v>
      </c>
      <c r="D3" s="125">
        <f>C3</f>
        <v>6</v>
      </c>
      <c r="E3" s="126">
        <f>C3</f>
        <v>6</v>
      </c>
      <c r="F3" s="77" t="s">
        <v>56</v>
      </c>
      <c r="G3" s="78"/>
      <c r="H3" s="79"/>
      <c r="I3" s="79"/>
      <c r="J3" s="79"/>
      <c r="K3" s="79"/>
      <c r="L3" s="79"/>
      <c r="M3" s="80"/>
      <c r="N3" s="81"/>
      <c r="O3" s="81"/>
      <c r="P3" s="82"/>
      <c r="Q3" s="83"/>
    </row>
    <row r="4" spans="2:92" x14ac:dyDescent="0.3">
      <c r="B4" s="84" t="s">
        <v>36</v>
      </c>
      <c r="C4" s="85">
        <v>30</v>
      </c>
      <c r="D4" s="86">
        <v>30</v>
      </c>
      <c r="E4" s="87">
        <v>30</v>
      </c>
      <c r="F4" s="88"/>
      <c r="G4" s="89"/>
      <c r="H4" s="90"/>
      <c r="I4" s="90"/>
      <c r="J4" s="90"/>
      <c r="K4" s="90"/>
      <c r="L4" s="90"/>
      <c r="M4" s="91"/>
      <c r="N4" s="81"/>
      <c r="O4" s="81"/>
      <c r="P4" s="81"/>
      <c r="Q4" s="81"/>
    </row>
    <row r="5" spans="2:92" x14ac:dyDescent="0.3">
      <c r="B5" s="84" t="s">
        <v>27</v>
      </c>
      <c r="C5" s="92">
        <v>0.25</v>
      </c>
      <c r="D5" s="123">
        <f>C5</f>
        <v>0.25</v>
      </c>
      <c r="E5" s="124">
        <f>C5</f>
        <v>0.25</v>
      </c>
      <c r="F5" s="88" t="s">
        <v>57</v>
      </c>
      <c r="G5" s="89"/>
      <c r="H5" s="90"/>
      <c r="I5" s="90"/>
      <c r="J5" s="90"/>
      <c r="K5" s="90"/>
      <c r="L5" s="90"/>
      <c r="M5" s="91"/>
      <c r="N5" s="81"/>
      <c r="O5" s="81"/>
      <c r="P5" s="81"/>
      <c r="Q5" s="81"/>
    </row>
    <row r="6" spans="2:92" x14ac:dyDescent="0.3">
      <c r="B6" s="84" t="s">
        <v>28</v>
      </c>
      <c r="C6" s="120">
        <f>((C4/30)^C5)*C3</f>
        <v>6</v>
      </c>
      <c r="D6" s="121">
        <f>((D4/30)^D5)*D3</f>
        <v>6</v>
      </c>
      <c r="E6" s="122">
        <f>((E4/30)^E5)*E3</f>
        <v>6</v>
      </c>
      <c r="F6" s="88"/>
      <c r="G6" s="89"/>
      <c r="H6" s="90"/>
      <c r="I6" s="90"/>
      <c r="J6" s="90"/>
      <c r="K6" s="90"/>
      <c r="L6" s="90"/>
      <c r="M6" s="91"/>
      <c r="N6" s="81"/>
      <c r="O6" s="81"/>
      <c r="P6" s="81"/>
    </row>
    <row r="7" spans="2:92" x14ac:dyDescent="0.3">
      <c r="B7" s="93" t="s">
        <v>29</v>
      </c>
      <c r="C7" s="94"/>
      <c r="D7" s="95"/>
      <c r="E7" s="96"/>
      <c r="F7" s="88"/>
      <c r="G7" s="89"/>
      <c r="H7" s="90"/>
      <c r="I7" s="90"/>
      <c r="J7" s="90"/>
      <c r="K7" s="90"/>
      <c r="L7" s="90"/>
      <c r="M7" s="91"/>
      <c r="N7" s="81"/>
      <c r="O7" s="81"/>
      <c r="P7" s="81"/>
    </row>
    <row r="8" spans="2:92" x14ac:dyDescent="0.3">
      <c r="B8" s="84" t="s">
        <v>30</v>
      </c>
      <c r="C8" s="94"/>
      <c r="D8" s="95"/>
      <c r="E8" s="96"/>
      <c r="F8" s="88"/>
      <c r="G8" s="89"/>
      <c r="H8" s="90"/>
      <c r="I8" s="90"/>
      <c r="J8" s="90"/>
      <c r="K8" s="90"/>
      <c r="L8" s="90"/>
      <c r="M8" s="91"/>
      <c r="N8" s="81"/>
      <c r="O8" s="81"/>
      <c r="P8" s="81"/>
    </row>
    <row r="9" spans="2:92" x14ac:dyDescent="0.3">
      <c r="B9" s="84" t="s">
        <v>31</v>
      </c>
      <c r="C9" s="94"/>
      <c r="D9" s="95"/>
      <c r="E9" s="96"/>
      <c r="F9" s="88"/>
      <c r="G9" s="89"/>
      <c r="H9" s="90"/>
      <c r="I9" s="90"/>
      <c r="J9" s="90"/>
      <c r="K9" s="90"/>
      <c r="L9" s="90"/>
      <c r="M9" s="91"/>
      <c r="N9" s="81"/>
      <c r="O9" s="81"/>
      <c r="P9" s="81"/>
    </row>
    <row r="10" spans="2:92" x14ac:dyDescent="0.3">
      <c r="B10" s="84" t="s">
        <v>75</v>
      </c>
      <c r="C10" s="94"/>
      <c r="D10" s="95"/>
      <c r="E10" s="96"/>
      <c r="F10" s="88"/>
      <c r="G10" s="89"/>
      <c r="H10" s="90"/>
      <c r="I10" s="90"/>
      <c r="J10" s="90"/>
      <c r="K10" s="90"/>
      <c r="L10" s="90"/>
      <c r="M10" s="91"/>
      <c r="N10" s="81"/>
      <c r="O10" s="81"/>
      <c r="P10" s="81"/>
    </row>
    <row r="11" spans="2:92" ht="15" thickBot="1" x14ac:dyDescent="0.35">
      <c r="B11" s="97" t="s">
        <v>32</v>
      </c>
      <c r="C11" s="98"/>
      <c r="D11" s="99"/>
      <c r="E11" s="100"/>
      <c r="F11" s="101"/>
    </row>
    <row r="12" spans="2:92" ht="15" thickBot="1" x14ac:dyDescent="0.35">
      <c r="B12" s="102"/>
      <c r="C12" s="103"/>
      <c r="D12" s="81"/>
      <c r="E12" s="81"/>
    </row>
    <row r="13" spans="2:92" ht="15.75" thickBot="1" x14ac:dyDescent="0.3">
      <c r="B13" s="104"/>
      <c r="C13" s="168" t="s">
        <v>2</v>
      </c>
      <c r="D13" s="169"/>
      <c r="E13" s="170"/>
      <c r="F13" s="171" t="s">
        <v>3</v>
      </c>
      <c r="G13" s="172"/>
      <c r="H13" s="173"/>
      <c r="I13" s="171" t="s">
        <v>4</v>
      </c>
      <c r="J13" s="172"/>
      <c r="K13" s="173"/>
      <c r="L13" s="105" t="s">
        <v>55</v>
      </c>
    </row>
    <row r="14" spans="2:92" ht="43.5" thickBot="1" x14ac:dyDescent="0.3">
      <c r="B14" s="106" t="s">
        <v>34</v>
      </c>
      <c r="C14" s="107" t="s">
        <v>33</v>
      </c>
      <c r="D14" s="108" t="s">
        <v>38</v>
      </c>
      <c r="E14" s="109" t="s">
        <v>37</v>
      </c>
      <c r="F14" s="107" t="s">
        <v>33</v>
      </c>
      <c r="G14" s="108" t="s">
        <v>38</v>
      </c>
      <c r="H14" s="109" t="s">
        <v>37</v>
      </c>
      <c r="I14" s="107" t="s">
        <v>33</v>
      </c>
      <c r="J14" s="108" t="s">
        <v>38</v>
      </c>
      <c r="K14" s="109" t="s">
        <v>37</v>
      </c>
      <c r="L14" s="110"/>
      <c r="M14" s="81"/>
      <c r="N14" s="81"/>
      <c r="O14" s="111"/>
      <c r="P14" s="111"/>
      <c r="Q14" s="11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row>
    <row r="15" spans="2:92" ht="15" x14ac:dyDescent="0.25">
      <c r="B15" s="127">
        <v>0.5</v>
      </c>
      <c r="C15" s="128">
        <f t="shared" ref="C15:C45" si="0">((PI()*$B15)/(2*$C$6^2))*EXP(((-PI()*$B15^2)/(4*$C$6^2)))</f>
        <v>2.1697948379278176E-2</v>
      </c>
      <c r="D15" s="112"/>
      <c r="E15" s="133">
        <f>C15*D15</f>
        <v>0</v>
      </c>
      <c r="F15" s="128">
        <f>((PI()*$B15)/(2*$D$6^2))*EXP(((-PI()*$B15^2)/(4*$D$6^2)))</f>
        <v>2.1697948379278176E-2</v>
      </c>
      <c r="G15" s="112"/>
      <c r="H15" s="133">
        <f>F15*G15</f>
        <v>0</v>
      </c>
      <c r="I15" s="128">
        <f>((PI()*$B15)/(2*$E$6^2))*EXP(((-PI()*$B15^2)/(4*$E$6^2)))</f>
        <v>2.1697948379278176E-2</v>
      </c>
      <c r="J15" s="112"/>
      <c r="K15" s="133">
        <f>I15*J15</f>
        <v>0</v>
      </c>
      <c r="L15" s="113"/>
      <c r="M15" s="113"/>
      <c r="N15" s="113"/>
      <c r="O15" s="113"/>
      <c r="P15" s="113"/>
      <c r="Q15" s="81"/>
      <c r="R15" s="81"/>
      <c r="S15" s="113"/>
      <c r="T15" s="113"/>
      <c r="U15" s="113"/>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row>
    <row r="16" spans="2:92" ht="15" x14ac:dyDescent="0.25">
      <c r="B16" s="129">
        <v>1.5</v>
      </c>
      <c r="C16" s="130">
        <f t="shared" si="0"/>
        <v>6.231466358920331E-2</v>
      </c>
      <c r="D16" s="114"/>
      <c r="E16" s="134">
        <f>C16*D16</f>
        <v>0</v>
      </c>
      <c r="F16" s="130">
        <f>((PI()*$B16)/(2*$D$6^2))*EXP(((-PI()*$B16^2)/(4*$D$6^2)))</f>
        <v>6.231466358920331E-2</v>
      </c>
      <c r="G16" s="114"/>
      <c r="H16" s="134">
        <f>F16*G16</f>
        <v>0</v>
      </c>
      <c r="I16" s="130">
        <f>((PI()*$B16)/(2*$E$6^2))*EXP(((-PI()*$B16^2)/(4*$E$6^2)))</f>
        <v>6.231466358920331E-2</v>
      </c>
      <c r="J16" s="114"/>
      <c r="K16" s="134">
        <f>I16*J16</f>
        <v>0</v>
      </c>
      <c r="L16" s="113"/>
      <c r="M16" s="113"/>
      <c r="N16" s="113"/>
      <c r="O16" s="113"/>
      <c r="P16" s="113"/>
      <c r="Q16" s="81"/>
      <c r="R16" s="81"/>
      <c r="S16" s="113"/>
      <c r="T16" s="113"/>
      <c r="U16" s="113"/>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row>
    <row r="17" spans="2:92" ht="15" x14ac:dyDescent="0.25">
      <c r="B17" s="129">
        <v>2.5</v>
      </c>
      <c r="C17" s="130">
        <f>((PI()*$B17)/(2*$C$6^2))*EXP(((-PI()*$B17^2)/(4*$C$6^2)))</f>
        <v>9.5178676453694225E-2</v>
      </c>
      <c r="D17" s="114"/>
      <c r="E17" s="134">
        <f t="shared" ref="E17:E44" si="1">C17*D17</f>
        <v>0</v>
      </c>
      <c r="F17" s="130">
        <f t="shared" ref="F17:F44" si="2">((PI()*$B17)/(2*$D$6^2))*EXP(((-PI()*$B17^2)/(4*$D$6^2)))</f>
        <v>9.5178676453694225E-2</v>
      </c>
      <c r="G17" s="114"/>
      <c r="H17" s="134">
        <f t="shared" ref="H17:H44" si="3">F17*G17</f>
        <v>0</v>
      </c>
      <c r="I17" s="130">
        <f t="shared" ref="I17:I44" si="4">((PI()*$B17)/(2*$E$6^2))*EXP(((-PI()*$B17^2)/(4*$E$6^2)))</f>
        <v>9.5178676453694225E-2</v>
      </c>
      <c r="J17" s="114"/>
      <c r="K17" s="134">
        <f t="shared" ref="K17:K44" si="5">I17*J17</f>
        <v>0</v>
      </c>
      <c r="L17" s="113"/>
      <c r="M17" s="113"/>
      <c r="N17" s="113"/>
      <c r="O17" s="113"/>
      <c r="P17" s="113"/>
      <c r="Q17" s="81"/>
      <c r="R17" s="81"/>
      <c r="S17" s="113"/>
      <c r="T17" s="113"/>
      <c r="U17" s="113"/>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row>
    <row r="18" spans="2:92" ht="15" x14ac:dyDescent="0.25">
      <c r="B18" s="129">
        <v>3.5</v>
      </c>
      <c r="C18" s="130">
        <f t="shared" si="0"/>
        <v>0.11690112272715913</v>
      </c>
      <c r="D18" s="114"/>
      <c r="E18" s="134">
        <f t="shared" si="1"/>
        <v>0</v>
      </c>
      <c r="F18" s="130">
        <f t="shared" si="2"/>
        <v>0.11690112272715913</v>
      </c>
      <c r="G18" s="114"/>
      <c r="H18" s="134">
        <f t="shared" si="3"/>
        <v>0</v>
      </c>
      <c r="I18" s="130">
        <f t="shared" si="4"/>
        <v>0.11690112272715913</v>
      </c>
      <c r="J18" s="114"/>
      <c r="K18" s="134">
        <f t="shared" si="5"/>
        <v>0</v>
      </c>
      <c r="L18" s="113"/>
      <c r="M18" s="113"/>
      <c r="N18" s="113"/>
      <c r="O18" s="113"/>
      <c r="P18" s="113"/>
      <c r="Q18" s="81"/>
      <c r="R18" s="81"/>
      <c r="S18" s="113"/>
      <c r="T18" s="113"/>
      <c r="U18" s="113"/>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row>
    <row r="19" spans="2:92" ht="15" x14ac:dyDescent="0.25">
      <c r="B19" s="129">
        <v>4.5</v>
      </c>
      <c r="C19" s="130">
        <f t="shared" si="0"/>
        <v>0.12623054732385328</v>
      </c>
      <c r="D19" s="114"/>
      <c r="E19" s="134">
        <f t="shared" si="1"/>
        <v>0</v>
      </c>
      <c r="F19" s="130">
        <f t="shared" si="2"/>
        <v>0.12623054732385328</v>
      </c>
      <c r="G19" s="114"/>
      <c r="H19" s="134">
        <f t="shared" si="3"/>
        <v>0</v>
      </c>
      <c r="I19" s="130">
        <f t="shared" si="4"/>
        <v>0.12623054732385328</v>
      </c>
      <c r="J19" s="114"/>
      <c r="K19" s="134">
        <f t="shared" si="5"/>
        <v>0</v>
      </c>
      <c r="L19" s="113"/>
      <c r="M19" s="113"/>
      <c r="N19" s="113"/>
      <c r="O19" s="113"/>
      <c r="P19" s="113"/>
      <c r="Q19" s="81"/>
      <c r="R19" s="81"/>
      <c r="S19" s="113"/>
      <c r="T19" s="113"/>
      <c r="U19" s="113"/>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row>
    <row r="20" spans="2:92" ht="15" x14ac:dyDescent="0.25">
      <c r="B20" s="129">
        <v>5.5</v>
      </c>
      <c r="C20" s="130">
        <f t="shared" si="0"/>
        <v>0.1240412925545525</v>
      </c>
      <c r="D20" s="114"/>
      <c r="E20" s="134">
        <f t="shared" si="1"/>
        <v>0</v>
      </c>
      <c r="F20" s="130">
        <f t="shared" si="2"/>
        <v>0.1240412925545525</v>
      </c>
      <c r="G20" s="114"/>
      <c r="H20" s="134">
        <f t="shared" si="3"/>
        <v>0</v>
      </c>
      <c r="I20" s="130">
        <f t="shared" si="4"/>
        <v>0.1240412925545525</v>
      </c>
      <c r="J20" s="114"/>
      <c r="K20" s="134">
        <f t="shared" si="5"/>
        <v>0</v>
      </c>
      <c r="L20" s="113"/>
      <c r="M20" s="113"/>
      <c r="N20" s="113"/>
      <c r="O20" s="113"/>
      <c r="P20" s="113"/>
      <c r="Q20" s="81"/>
      <c r="R20" s="81"/>
      <c r="S20" s="113"/>
      <c r="T20" s="113"/>
      <c r="U20" s="113"/>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row>
    <row r="21" spans="2:92" ht="15" x14ac:dyDescent="0.25">
      <c r="B21" s="129">
        <v>6.5</v>
      </c>
      <c r="C21" s="130">
        <f t="shared" si="0"/>
        <v>0.11282852761841142</v>
      </c>
      <c r="D21" s="114"/>
      <c r="E21" s="134">
        <f t="shared" si="1"/>
        <v>0</v>
      </c>
      <c r="F21" s="130">
        <f t="shared" si="2"/>
        <v>0.11282852761841142</v>
      </c>
      <c r="G21" s="114"/>
      <c r="H21" s="134">
        <f t="shared" si="3"/>
        <v>0</v>
      </c>
      <c r="I21" s="130">
        <f t="shared" si="4"/>
        <v>0.11282852761841142</v>
      </c>
      <c r="J21" s="114"/>
      <c r="K21" s="134">
        <f t="shared" si="5"/>
        <v>0</v>
      </c>
      <c r="L21" s="113"/>
      <c r="M21" s="113"/>
      <c r="N21" s="113"/>
      <c r="O21" s="113"/>
      <c r="P21" s="113"/>
      <c r="Q21" s="81"/>
      <c r="R21" s="81"/>
      <c r="S21" s="113"/>
      <c r="T21" s="113"/>
      <c r="U21" s="113"/>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row>
    <row r="22" spans="2:92" ht="15" x14ac:dyDescent="0.25">
      <c r="B22" s="129">
        <v>7.5</v>
      </c>
      <c r="C22" s="130">
        <f t="shared" si="0"/>
        <v>9.5922199022857743E-2</v>
      </c>
      <c r="D22" s="114"/>
      <c r="E22" s="134">
        <f t="shared" si="1"/>
        <v>0</v>
      </c>
      <c r="F22" s="130">
        <f t="shared" si="2"/>
        <v>9.5922199022857743E-2</v>
      </c>
      <c r="G22" s="114"/>
      <c r="H22" s="134">
        <f t="shared" si="3"/>
        <v>0</v>
      </c>
      <c r="I22" s="130">
        <f t="shared" si="4"/>
        <v>9.5922199022857743E-2</v>
      </c>
      <c r="J22" s="114"/>
      <c r="K22" s="134">
        <f t="shared" si="5"/>
        <v>0</v>
      </c>
      <c r="L22" s="113"/>
      <c r="M22" s="113"/>
      <c r="N22" s="113"/>
      <c r="O22" s="113"/>
      <c r="P22" s="113"/>
      <c r="Q22" s="81"/>
      <c r="R22" s="81"/>
      <c r="S22" s="113"/>
      <c r="T22" s="113"/>
      <c r="U22" s="113"/>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row>
    <row r="23" spans="2:92" ht="15" x14ac:dyDescent="0.25">
      <c r="B23" s="129">
        <v>8.5</v>
      </c>
      <c r="C23" s="130">
        <f t="shared" si="0"/>
        <v>7.6679525385005845E-2</v>
      </c>
      <c r="D23" s="114"/>
      <c r="E23" s="134">
        <f t="shared" si="1"/>
        <v>0</v>
      </c>
      <c r="F23" s="130">
        <f t="shared" si="2"/>
        <v>7.6679525385005845E-2</v>
      </c>
      <c r="G23" s="114"/>
      <c r="H23" s="134">
        <f t="shared" si="3"/>
        <v>0</v>
      </c>
      <c r="I23" s="130">
        <f t="shared" si="4"/>
        <v>7.6679525385005845E-2</v>
      </c>
      <c r="J23" s="114"/>
      <c r="K23" s="134">
        <f t="shared" si="5"/>
        <v>0</v>
      </c>
      <c r="L23" s="113"/>
      <c r="M23" s="113"/>
      <c r="N23" s="113"/>
      <c r="O23" s="113"/>
      <c r="P23" s="113"/>
      <c r="Q23" s="81"/>
      <c r="R23" s="81"/>
      <c r="S23" s="113"/>
      <c r="T23" s="113"/>
      <c r="U23" s="113"/>
    </row>
    <row r="24" spans="2:92" ht="15" x14ac:dyDescent="0.25">
      <c r="B24" s="129">
        <v>9.5</v>
      </c>
      <c r="C24" s="130">
        <f t="shared" si="0"/>
        <v>5.786781061272786E-2</v>
      </c>
      <c r="D24" s="114"/>
      <c r="E24" s="134">
        <f t="shared" si="1"/>
        <v>0</v>
      </c>
      <c r="F24" s="130">
        <f t="shared" si="2"/>
        <v>5.786781061272786E-2</v>
      </c>
      <c r="G24" s="114"/>
      <c r="H24" s="134">
        <f t="shared" si="3"/>
        <v>0</v>
      </c>
      <c r="I24" s="130">
        <f t="shared" si="4"/>
        <v>5.786781061272786E-2</v>
      </c>
      <c r="J24" s="114"/>
      <c r="K24" s="134">
        <f t="shared" si="5"/>
        <v>0</v>
      </c>
      <c r="L24" s="113"/>
      <c r="M24" s="113"/>
      <c r="N24" s="113"/>
      <c r="O24" s="113"/>
      <c r="P24" s="113"/>
      <c r="Q24" s="81"/>
      <c r="R24" s="81"/>
      <c r="S24" s="113"/>
      <c r="T24" s="113"/>
      <c r="U24" s="113"/>
    </row>
    <row r="25" spans="2:92" ht="15" x14ac:dyDescent="0.25">
      <c r="B25" s="129">
        <v>10.5</v>
      </c>
      <c r="C25" s="130">
        <f t="shared" si="0"/>
        <v>4.1343384781635524E-2</v>
      </c>
      <c r="D25" s="114"/>
      <c r="E25" s="134">
        <f t="shared" si="1"/>
        <v>0</v>
      </c>
      <c r="F25" s="130">
        <f t="shared" si="2"/>
        <v>4.1343384781635524E-2</v>
      </c>
      <c r="G25" s="114"/>
      <c r="H25" s="134">
        <f t="shared" si="3"/>
        <v>0</v>
      </c>
      <c r="I25" s="130">
        <f t="shared" si="4"/>
        <v>4.1343384781635524E-2</v>
      </c>
      <c r="J25" s="114"/>
      <c r="K25" s="134">
        <f t="shared" si="5"/>
        <v>0</v>
      </c>
      <c r="L25" s="113"/>
      <c r="M25" s="113"/>
      <c r="N25" s="113"/>
      <c r="O25" s="113"/>
      <c r="P25" s="113"/>
      <c r="Q25" s="81"/>
      <c r="R25" s="81"/>
      <c r="S25" s="113"/>
      <c r="T25" s="113"/>
      <c r="U25" s="113"/>
    </row>
    <row r="26" spans="2:92" ht="15" x14ac:dyDescent="0.25">
      <c r="B26" s="129">
        <v>11.5</v>
      </c>
      <c r="C26" s="130">
        <f t="shared" si="0"/>
        <v>2.8020003378447244E-2</v>
      </c>
      <c r="D26" s="114"/>
      <c r="E26" s="134">
        <f t="shared" si="1"/>
        <v>0</v>
      </c>
      <c r="F26" s="130">
        <f t="shared" si="2"/>
        <v>2.8020003378447244E-2</v>
      </c>
      <c r="G26" s="114"/>
      <c r="H26" s="134">
        <f t="shared" si="3"/>
        <v>0</v>
      </c>
      <c r="I26" s="130">
        <f t="shared" si="4"/>
        <v>2.8020003378447244E-2</v>
      </c>
      <c r="J26" s="114"/>
      <c r="K26" s="134">
        <f t="shared" si="5"/>
        <v>0</v>
      </c>
      <c r="L26" s="113"/>
      <c r="M26" s="113"/>
      <c r="N26" s="113"/>
      <c r="O26" s="113"/>
      <c r="P26" s="113"/>
      <c r="Q26" s="81"/>
      <c r="R26" s="81"/>
      <c r="S26" s="113"/>
      <c r="T26" s="113"/>
      <c r="U26" s="113"/>
    </row>
    <row r="27" spans="2:92" ht="15" x14ac:dyDescent="0.25">
      <c r="B27" s="129">
        <v>12.5</v>
      </c>
      <c r="C27" s="130">
        <f t="shared" si="0"/>
        <v>1.804198415169523E-2</v>
      </c>
      <c r="D27" s="114"/>
      <c r="E27" s="134">
        <f t="shared" si="1"/>
        <v>0</v>
      </c>
      <c r="F27" s="130">
        <f t="shared" si="2"/>
        <v>1.804198415169523E-2</v>
      </c>
      <c r="G27" s="114"/>
      <c r="H27" s="134">
        <f t="shared" si="3"/>
        <v>0</v>
      </c>
      <c r="I27" s="130">
        <f t="shared" si="4"/>
        <v>1.804198415169523E-2</v>
      </c>
      <c r="J27" s="114"/>
      <c r="K27" s="134">
        <f t="shared" si="5"/>
        <v>0</v>
      </c>
      <c r="L27" s="113"/>
      <c r="M27" s="113"/>
      <c r="N27" s="113"/>
      <c r="O27" s="113"/>
      <c r="P27" s="113"/>
      <c r="Q27" s="81"/>
      <c r="R27" s="81"/>
      <c r="S27" s="115"/>
      <c r="T27" s="115"/>
      <c r="U27" s="115"/>
    </row>
    <row r="28" spans="2:92" ht="15" x14ac:dyDescent="0.25">
      <c r="B28" s="129">
        <v>13.5</v>
      </c>
      <c r="C28" s="130">
        <f t="shared" si="0"/>
        <v>1.1050001117116626E-2</v>
      </c>
      <c r="D28" s="114"/>
      <c r="E28" s="134">
        <f t="shared" si="1"/>
        <v>0</v>
      </c>
      <c r="F28" s="130">
        <f t="shared" si="2"/>
        <v>1.1050001117116626E-2</v>
      </c>
      <c r="G28" s="114"/>
      <c r="H28" s="134">
        <f t="shared" si="3"/>
        <v>0</v>
      </c>
      <c r="I28" s="130">
        <f t="shared" si="4"/>
        <v>1.1050001117116626E-2</v>
      </c>
      <c r="J28" s="114"/>
      <c r="K28" s="134">
        <f t="shared" si="5"/>
        <v>0</v>
      </c>
      <c r="L28" s="113"/>
      <c r="M28" s="113"/>
      <c r="N28" s="113"/>
      <c r="O28" s="113"/>
      <c r="P28" s="113"/>
      <c r="Q28" s="81"/>
      <c r="R28" s="81"/>
      <c r="S28" s="115"/>
      <c r="T28" s="115"/>
      <c r="U28" s="115"/>
    </row>
    <row r="29" spans="2:92" x14ac:dyDescent="0.3">
      <c r="B29" s="129">
        <v>14.5</v>
      </c>
      <c r="C29" s="130">
        <f t="shared" si="0"/>
        <v>6.4431931942406121E-3</v>
      </c>
      <c r="D29" s="114"/>
      <c r="E29" s="134">
        <f t="shared" si="1"/>
        <v>0</v>
      </c>
      <c r="F29" s="130">
        <f t="shared" si="2"/>
        <v>6.4431931942406121E-3</v>
      </c>
      <c r="G29" s="114"/>
      <c r="H29" s="134">
        <f t="shared" si="3"/>
        <v>0</v>
      </c>
      <c r="I29" s="130">
        <f t="shared" si="4"/>
        <v>6.4431931942406121E-3</v>
      </c>
      <c r="J29" s="114"/>
      <c r="K29" s="134">
        <f t="shared" si="5"/>
        <v>0</v>
      </c>
      <c r="L29" s="113"/>
      <c r="M29" s="113"/>
      <c r="N29" s="113"/>
      <c r="O29" s="113"/>
      <c r="P29" s="113"/>
      <c r="Q29" s="81"/>
      <c r="R29" s="81"/>
      <c r="S29" s="115"/>
      <c r="T29" s="115"/>
      <c r="U29" s="115"/>
    </row>
    <row r="30" spans="2:92" x14ac:dyDescent="0.3">
      <c r="B30" s="129">
        <v>15.5</v>
      </c>
      <c r="C30" s="130">
        <f t="shared" si="0"/>
        <v>3.5794786447348784E-3</v>
      </c>
      <c r="D30" s="114"/>
      <c r="E30" s="134">
        <f t="shared" si="1"/>
        <v>0</v>
      </c>
      <c r="F30" s="130">
        <f t="shared" si="2"/>
        <v>3.5794786447348784E-3</v>
      </c>
      <c r="G30" s="114"/>
      <c r="H30" s="134">
        <f t="shared" si="3"/>
        <v>0</v>
      </c>
      <c r="I30" s="130">
        <f t="shared" si="4"/>
        <v>3.5794786447348784E-3</v>
      </c>
      <c r="J30" s="114"/>
      <c r="K30" s="134">
        <f t="shared" si="5"/>
        <v>0</v>
      </c>
      <c r="L30" s="113"/>
      <c r="M30" s="113"/>
      <c r="N30" s="113"/>
      <c r="O30" s="113"/>
      <c r="P30" s="113"/>
      <c r="Q30" s="81"/>
      <c r="R30" s="81"/>
      <c r="S30" s="115"/>
      <c r="T30" s="115"/>
      <c r="U30" s="115"/>
    </row>
    <row r="31" spans="2:92" x14ac:dyDescent="0.3">
      <c r="B31" s="129">
        <v>16.5</v>
      </c>
      <c r="C31" s="130">
        <f t="shared" si="0"/>
        <v>1.8957334642598618E-3</v>
      </c>
      <c r="D31" s="114"/>
      <c r="E31" s="134">
        <f t="shared" si="1"/>
        <v>0</v>
      </c>
      <c r="F31" s="130">
        <f t="shared" si="2"/>
        <v>1.8957334642598618E-3</v>
      </c>
      <c r="G31" s="114"/>
      <c r="H31" s="134">
        <f t="shared" si="3"/>
        <v>0</v>
      </c>
      <c r="I31" s="130">
        <f t="shared" si="4"/>
        <v>1.8957334642598618E-3</v>
      </c>
      <c r="J31" s="114"/>
      <c r="K31" s="134">
        <f t="shared" si="5"/>
        <v>0</v>
      </c>
      <c r="L31" s="113"/>
      <c r="M31" s="113"/>
      <c r="N31" s="113"/>
      <c r="O31" s="113"/>
      <c r="P31" s="113"/>
      <c r="Q31" s="81"/>
      <c r="R31" s="81"/>
      <c r="S31" s="115"/>
      <c r="T31" s="115"/>
      <c r="U31" s="115"/>
    </row>
    <row r="32" spans="2:92" x14ac:dyDescent="0.3">
      <c r="B32" s="129">
        <v>17.5</v>
      </c>
      <c r="C32" s="130">
        <f t="shared" si="0"/>
        <v>9.5760623274425102E-4</v>
      </c>
      <c r="D32" s="114"/>
      <c r="E32" s="134">
        <f t="shared" si="1"/>
        <v>0</v>
      </c>
      <c r="F32" s="130">
        <f t="shared" si="2"/>
        <v>9.5760623274425102E-4</v>
      </c>
      <c r="G32" s="114"/>
      <c r="H32" s="134">
        <f t="shared" si="3"/>
        <v>0</v>
      </c>
      <c r="I32" s="130">
        <f t="shared" si="4"/>
        <v>9.5760623274425102E-4</v>
      </c>
      <c r="J32" s="114"/>
      <c r="K32" s="134">
        <f t="shared" si="5"/>
        <v>0</v>
      </c>
      <c r="L32" s="113"/>
      <c r="M32" s="113"/>
      <c r="N32" s="113"/>
      <c r="O32" s="113"/>
      <c r="P32" s="113"/>
      <c r="Q32" s="81"/>
      <c r="R32" s="81"/>
      <c r="S32" s="115"/>
      <c r="T32" s="115"/>
      <c r="U32" s="115"/>
    </row>
    <row r="33" spans="2:21" x14ac:dyDescent="0.3">
      <c r="B33" s="129">
        <v>18.5</v>
      </c>
      <c r="C33" s="130">
        <f t="shared" si="0"/>
        <v>4.615582896312891E-4</v>
      </c>
      <c r="D33" s="114"/>
      <c r="E33" s="134">
        <f t="shared" si="1"/>
        <v>0</v>
      </c>
      <c r="F33" s="130">
        <f t="shared" si="2"/>
        <v>4.615582896312891E-4</v>
      </c>
      <c r="G33" s="114"/>
      <c r="H33" s="134">
        <f t="shared" si="3"/>
        <v>0</v>
      </c>
      <c r="I33" s="130">
        <f t="shared" si="4"/>
        <v>4.615582896312891E-4</v>
      </c>
      <c r="J33" s="114"/>
      <c r="K33" s="134">
        <f t="shared" si="5"/>
        <v>0</v>
      </c>
      <c r="L33" s="113"/>
      <c r="M33" s="113"/>
      <c r="N33" s="113"/>
      <c r="O33" s="113"/>
      <c r="P33" s="113"/>
      <c r="Q33" s="81"/>
      <c r="R33" s="81"/>
      <c r="S33" s="115"/>
      <c r="T33" s="115"/>
      <c r="U33" s="115"/>
    </row>
    <row r="34" spans="2:21" x14ac:dyDescent="0.3">
      <c r="B34" s="129">
        <v>19.5</v>
      </c>
      <c r="C34" s="130">
        <f t="shared" si="0"/>
        <v>2.1234677925304661E-4</v>
      </c>
      <c r="D34" s="114"/>
      <c r="E34" s="134">
        <f t="shared" si="1"/>
        <v>0</v>
      </c>
      <c r="F34" s="130">
        <f t="shared" si="2"/>
        <v>2.1234677925304661E-4</v>
      </c>
      <c r="G34" s="114"/>
      <c r="H34" s="134">
        <f t="shared" si="3"/>
        <v>0</v>
      </c>
      <c r="I34" s="130">
        <f t="shared" si="4"/>
        <v>2.1234677925304661E-4</v>
      </c>
      <c r="J34" s="114"/>
      <c r="K34" s="134">
        <f t="shared" si="5"/>
        <v>0</v>
      </c>
      <c r="L34" s="113"/>
      <c r="M34" s="113"/>
      <c r="N34" s="113"/>
      <c r="O34" s="113"/>
      <c r="P34" s="113"/>
      <c r="Q34" s="81"/>
      <c r="R34" s="81"/>
      <c r="S34" s="115"/>
      <c r="T34" s="115"/>
      <c r="U34" s="115"/>
    </row>
    <row r="35" spans="2:21" x14ac:dyDescent="0.3">
      <c r="B35" s="129">
        <v>20.5</v>
      </c>
      <c r="C35" s="130">
        <f t="shared" si="0"/>
        <v>9.327633990052608E-5</v>
      </c>
      <c r="D35" s="114"/>
      <c r="E35" s="134">
        <f t="shared" si="1"/>
        <v>0</v>
      </c>
      <c r="F35" s="130">
        <f t="shared" si="2"/>
        <v>9.327633990052608E-5</v>
      </c>
      <c r="G35" s="114"/>
      <c r="H35" s="134">
        <f t="shared" si="3"/>
        <v>0</v>
      </c>
      <c r="I35" s="130">
        <f t="shared" si="4"/>
        <v>9.327633990052608E-5</v>
      </c>
      <c r="J35" s="114"/>
      <c r="K35" s="134">
        <f t="shared" si="5"/>
        <v>0</v>
      </c>
      <c r="L35" s="113"/>
      <c r="M35" s="113"/>
      <c r="N35" s="113"/>
      <c r="O35" s="113"/>
      <c r="P35" s="113"/>
      <c r="Q35" s="81"/>
      <c r="R35" s="81"/>
      <c r="S35" s="115"/>
      <c r="T35" s="115"/>
      <c r="U35" s="115"/>
    </row>
    <row r="36" spans="2:21" x14ac:dyDescent="0.3">
      <c r="B36" s="129">
        <v>21.5</v>
      </c>
      <c r="C36" s="130">
        <f t="shared" si="0"/>
        <v>3.9130283283802252E-5</v>
      </c>
      <c r="D36" s="114"/>
      <c r="E36" s="134">
        <f t="shared" si="1"/>
        <v>0</v>
      </c>
      <c r="F36" s="130">
        <f t="shared" si="2"/>
        <v>3.9130283283802252E-5</v>
      </c>
      <c r="G36" s="114"/>
      <c r="H36" s="134">
        <f t="shared" si="3"/>
        <v>0</v>
      </c>
      <c r="I36" s="130">
        <f t="shared" si="4"/>
        <v>3.9130283283802252E-5</v>
      </c>
      <c r="J36" s="114"/>
      <c r="K36" s="134">
        <f t="shared" si="5"/>
        <v>0</v>
      </c>
      <c r="L36" s="113"/>
      <c r="M36" s="113"/>
      <c r="N36" s="113"/>
      <c r="O36" s="113"/>
      <c r="P36" s="113"/>
      <c r="Q36" s="81"/>
      <c r="R36" s="81"/>
      <c r="S36" s="115"/>
      <c r="T36" s="115"/>
      <c r="U36" s="115"/>
    </row>
    <row r="37" spans="2:21" x14ac:dyDescent="0.3">
      <c r="B37" s="129">
        <v>22.5</v>
      </c>
      <c r="C37" s="130">
        <f t="shared" si="0"/>
        <v>1.5680657731921545E-5</v>
      </c>
      <c r="D37" s="114"/>
      <c r="E37" s="134">
        <f t="shared" si="1"/>
        <v>0</v>
      </c>
      <c r="F37" s="130">
        <f t="shared" si="2"/>
        <v>1.5680657731921545E-5</v>
      </c>
      <c r="G37" s="114"/>
      <c r="H37" s="134">
        <f t="shared" si="3"/>
        <v>0</v>
      </c>
      <c r="I37" s="130">
        <f t="shared" si="4"/>
        <v>1.5680657731921545E-5</v>
      </c>
      <c r="J37" s="114"/>
      <c r="K37" s="134">
        <f t="shared" si="5"/>
        <v>0</v>
      </c>
      <c r="L37" s="113"/>
      <c r="M37" s="113"/>
      <c r="N37" s="113"/>
      <c r="O37" s="113"/>
      <c r="P37" s="113"/>
      <c r="Q37" s="81"/>
      <c r="R37" s="81"/>
      <c r="S37" s="115"/>
      <c r="T37" s="115"/>
      <c r="U37" s="115"/>
    </row>
    <row r="38" spans="2:21" x14ac:dyDescent="0.3">
      <c r="B38" s="129">
        <v>23.5</v>
      </c>
      <c r="C38" s="130">
        <f t="shared" si="0"/>
        <v>6.0035367462496446E-6</v>
      </c>
      <c r="D38" s="114"/>
      <c r="E38" s="134">
        <f t="shared" si="1"/>
        <v>0</v>
      </c>
      <c r="F38" s="130">
        <f t="shared" si="2"/>
        <v>6.0035367462496446E-6</v>
      </c>
      <c r="G38" s="114"/>
      <c r="H38" s="134">
        <f t="shared" si="3"/>
        <v>0</v>
      </c>
      <c r="I38" s="130">
        <f t="shared" si="4"/>
        <v>6.0035367462496446E-6</v>
      </c>
      <c r="J38" s="114"/>
      <c r="K38" s="134">
        <f t="shared" si="5"/>
        <v>0</v>
      </c>
      <c r="L38" s="113"/>
      <c r="M38" s="113"/>
      <c r="N38" s="113"/>
      <c r="O38" s="113"/>
      <c r="P38" s="113"/>
      <c r="Q38" s="81"/>
      <c r="R38" s="81"/>
      <c r="S38" s="115"/>
      <c r="T38" s="115"/>
      <c r="U38" s="115"/>
    </row>
    <row r="39" spans="2:21" x14ac:dyDescent="0.3">
      <c r="B39" s="129">
        <v>24.5</v>
      </c>
      <c r="C39" s="130">
        <f t="shared" si="0"/>
        <v>2.1964093172710464E-6</v>
      </c>
      <c r="D39" s="114"/>
      <c r="E39" s="134">
        <f t="shared" si="1"/>
        <v>0</v>
      </c>
      <c r="F39" s="130">
        <f t="shared" si="2"/>
        <v>2.1964093172710464E-6</v>
      </c>
      <c r="G39" s="114"/>
      <c r="H39" s="134">
        <f t="shared" si="3"/>
        <v>0</v>
      </c>
      <c r="I39" s="130">
        <f t="shared" si="4"/>
        <v>2.1964093172710464E-6</v>
      </c>
      <c r="J39" s="114"/>
      <c r="K39" s="134">
        <f t="shared" si="5"/>
        <v>0</v>
      </c>
      <c r="L39" s="113"/>
      <c r="M39" s="113"/>
      <c r="N39" s="113"/>
      <c r="O39" s="113"/>
      <c r="P39" s="113"/>
      <c r="Q39" s="81"/>
      <c r="R39" s="81"/>
      <c r="S39" s="115"/>
      <c r="T39" s="115"/>
      <c r="U39" s="115"/>
    </row>
    <row r="40" spans="2:21" x14ac:dyDescent="0.3">
      <c r="B40" s="129">
        <v>25.5</v>
      </c>
      <c r="C40" s="130">
        <f t="shared" si="0"/>
        <v>7.6797234975603891E-7</v>
      </c>
      <c r="D40" s="114"/>
      <c r="E40" s="134">
        <f t="shared" si="1"/>
        <v>0</v>
      </c>
      <c r="F40" s="130">
        <f t="shared" si="2"/>
        <v>7.6797234975603891E-7</v>
      </c>
      <c r="G40" s="114"/>
      <c r="H40" s="134">
        <f t="shared" si="3"/>
        <v>0</v>
      </c>
      <c r="I40" s="130">
        <f t="shared" si="4"/>
        <v>7.6797234975603891E-7</v>
      </c>
      <c r="J40" s="114"/>
      <c r="K40" s="134">
        <f t="shared" si="5"/>
        <v>0</v>
      </c>
      <c r="L40" s="113"/>
      <c r="M40" s="113"/>
      <c r="N40" s="113"/>
      <c r="O40" s="113"/>
      <c r="P40" s="113"/>
      <c r="Q40" s="81"/>
      <c r="R40" s="81"/>
      <c r="S40" s="115"/>
      <c r="T40" s="115"/>
      <c r="U40" s="115"/>
    </row>
    <row r="41" spans="2:21" x14ac:dyDescent="0.3">
      <c r="B41" s="129">
        <v>26.5</v>
      </c>
      <c r="C41" s="130">
        <f t="shared" si="0"/>
        <v>2.5666096114034369E-7</v>
      </c>
      <c r="D41" s="114"/>
      <c r="E41" s="134">
        <f t="shared" si="1"/>
        <v>0</v>
      </c>
      <c r="F41" s="130">
        <f t="shared" si="2"/>
        <v>2.5666096114034369E-7</v>
      </c>
      <c r="G41" s="114"/>
      <c r="H41" s="134">
        <f t="shared" si="3"/>
        <v>0</v>
      </c>
      <c r="I41" s="130">
        <f t="shared" si="4"/>
        <v>2.5666096114034369E-7</v>
      </c>
      <c r="J41" s="114"/>
      <c r="K41" s="134">
        <f t="shared" si="5"/>
        <v>0</v>
      </c>
      <c r="L41" s="113"/>
      <c r="M41" s="113"/>
      <c r="N41" s="113"/>
      <c r="O41" s="113"/>
      <c r="P41" s="113"/>
      <c r="Q41" s="81"/>
      <c r="R41" s="81"/>
      <c r="S41" s="115"/>
      <c r="T41" s="115"/>
      <c r="U41" s="115"/>
    </row>
    <row r="42" spans="2:21" x14ac:dyDescent="0.3">
      <c r="B42" s="129">
        <v>27.5</v>
      </c>
      <c r="C42" s="130">
        <f t="shared" si="0"/>
        <v>8.1998423641340912E-8</v>
      </c>
      <c r="D42" s="114"/>
      <c r="E42" s="134">
        <f t="shared" si="1"/>
        <v>0</v>
      </c>
      <c r="F42" s="130">
        <f t="shared" si="2"/>
        <v>8.1998423641340912E-8</v>
      </c>
      <c r="G42" s="114"/>
      <c r="H42" s="134">
        <f t="shared" si="3"/>
        <v>0</v>
      </c>
      <c r="I42" s="130">
        <f t="shared" si="4"/>
        <v>8.1998423641340912E-8</v>
      </c>
      <c r="J42" s="114"/>
      <c r="K42" s="134">
        <f t="shared" si="5"/>
        <v>0</v>
      </c>
      <c r="L42" s="113"/>
      <c r="M42" s="113"/>
      <c r="N42" s="113"/>
      <c r="O42" s="113"/>
      <c r="P42" s="113"/>
      <c r="Q42" s="81"/>
      <c r="R42" s="81"/>
      <c r="S42" s="115"/>
      <c r="T42" s="115"/>
      <c r="U42" s="115"/>
    </row>
    <row r="43" spans="2:21" x14ac:dyDescent="0.3">
      <c r="B43" s="129">
        <v>28.5</v>
      </c>
      <c r="C43" s="130">
        <f t="shared" si="0"/>
        <v>2.5045336171018978E-8</v>
      </c>
      <c r="D43" s="114"/>
      <c r="E43" s="134">
        <f t="shared" si="1"/>
        <v>0</v>
      </c>
      <c r="F43" s="130">
        <f t="shared" si="2"/>
        <v>2.5045336171018978E-8</v>
      </c>
      <c r="G43" s="114"/>
      <c r="H43" s="134">
        <f t="shared" si="3"/>
        <v>0</v>
      </c>
      <c r="I43" s="130">
        <f t="shared" si="4"/>
        <v>2.5045336171018978E-8</v>
      </c>
      <c r="J43" s="114"/>
      <c r="K43" s="134">
        <f t="shared" si="5"/>
        <v>0</v>
      </c>
      <c r="L43" s="113"/>
      <c r="M43" s="113"/>
      <c r="N43" s="113"/>
      <c r="O43" s="113"/>
      <c r="P43" s="113"/>
      <c r="Q43" s="81"/>
      <c r="R43" s="81"/>
      <c r="S43" s="115"/>
      <c r="T43" s="115"/>
      <c r="U43" s="115"/>
    </row>
    <row r="44" spans="2:21" x14ac:dyDescent="0.3">
      <c r="B44" s="129">
        <v>29.5</v>
      </c>
      <c r="C44" s="130">
        <f t="shared" si="0"/>
        <v>7.3141446580701213E-9</v>
      </c>
      <c r="D44" s="114"/>
      <c r="E44" s="134">
        <f t="shared" si="1"/>
        <v>0</v>
      </c>
      <c r="F44" s="130">
        <f t="shared" si="2"/>
        <v>7.3141446580701213E-9</v>
      </c>
      <c r="G44" s="114"/>
      <c r="H44" s="134">
        <f t="shared" si="3"/>
        <v>0</v>
      </c>
      <c r="I44" s="130">
        <f t="shared" si="4"/>
        <v>7.3141446580701213E-9</v>
      </c>
      <c r="J44" s="114"/>
      <c r="K44" s="134">
        <f t="shared" si="5"/>
        <v>0</v>
      </c>
      <c r="L44" s="113"/>
      <c r="M44" s="113"/>
      <c r="N44" s="113"/>
      <c r="O44" s="113"/>
      <c r="P44" s="113"/>
      <c r="Q44" s="81"/>
      <c r="R44" s="81"/>
      <c r="S44" s="115"/>
      <c r="T44" s="115"/>
      <c r="U44" s="115"/>
    </row>
    <row r="45" spans="2:21" ht="15" thickBot="1" x14ac:dyDescent="0.35">
      <c r="B45" s="131">
        <v>30.5</v>
      </c>
      <c r="C45" s="132">
        <f t="shared" si="0"/>
        <v>2.0424490020557736E-9</v>
      </c>
      <c r="D45" s="116"/>
      <c r="E45" s="135">
        <f>C45*D45</f>
        <v>0</v>
      </c>
      <c r="F45" s="132">
        <f>((PI()*$B45)/(2*$D$6^2))*EXP(((-PI()*$B45^2)/(4*$D$6^2)))</f>
        <v>2.0424490020557736E-9</v>
      </c>
      <c r="G45" s="116"/>
      <c r="H45" s="135">
        <f>F45*G45</f>
        <v>0</v>
      </c>
      <c r="I45" s="132">
        <f>((PI()*$B45)/(2*$E$6^2))*EXP(((-PI()*$B45^2)/(4*$E$6^2)))</f>
        <v>2.0424490020557736E-9</v>
      </c>
      <c r="J45" s="116"/>
      <c r="K45" s="135">
        <f>I45*J45</f>
        <v>0</v>
      </c>
      <c r="L45" s="113"/>
      <c r="M45" s="113"/>
      <c r="N45" s="113"/>
      <c r="O45" s="113"/>
      <c r="P45" s="113"/>
      <c r="Q45" s="81"/>
      <c r="R45" s="81"/>
      <c r="S45" s="115"/>
      <c r="T45" s="115"/>
      <c r="U45" s="115"/>
    </row>
    <row r="46" spans="2:21" x14ac:dyDescent="0.3">
      <c r="B46" s="177" t="s">
        <v>39</v>
      </c>
      <c r="C46" s="178"/>
      <c r="D46" s="179"/>
      <c r="E46" s="136">
        <f>SUM(E15:E45)*8760</f>
        <v>0</v>
      </c>
      <c r="F46" s="137"/>
      <c r="G46" s="117"/>
      <c r="H46" s="136">
        <f>SUM(H15:H45)*8760</f>
        <v>0</v>
      </c>
      <c r="I46" s="137"/>
      <c r="J46" s="118"/>
      <c r="K46" s="136">
        <f>SUM(K15:K45)*8760</f>
        <v>0</v>
      </c>
      <c r="L46" s="113"/>
      <c r="M46" s="113"/>
      <c r="N46" s="113"/>
      <c r="O46" s="113"/>
      <c r="P46" s="113"/>
      <c r="Q46" s="81"/>
      <c r="R46" s="81"/>
      <c r="S46" s="115"/>
      <c r="T46" s="115"/>
      <c r="U46" s="115"/>
    </row>
    <row r="47" spans="2:21" ht="15" thickBot="1" x14ac:dyDescent="0.35">
      <c r="B47" s="174" t="s">
        <v>40</v>
      </c>
      <c r="C47" s="175"/>
      <c r="D47" s="176"/>
      <c r="E47" s="138">
        <f>E46*(1-C8)*(1-C9)*(1-C10)*(1-C11)*(C7)</f>
        <v>0</v>
      </c>
      <c r="F47" s="139"/>
      <c r="G47" s="117"/>
      <c r="H47" s="138">
        <f>H46*(1-D8)*(1-D9)*(1-D10)*(1-D11)*(D7)</f>
        <v>0</v>
      </c>
      <c r="I47" s="139"/>
      <c r="J47" s="118"/>
      <c r="K47" s="138">
        <f>K46*(1-E8)*(1-E9)*(1-E10)*(1-E11)*(E7)</f>
        <v>0</v>
      </c>
      <c r="L47" s="113"/>
      <c r="M47" s="113"/>
      <c r="N47" s="113"/>
      <c r="O47" s="113"/>
      <c r="P47" s="113"/>
      <c r="Q47" s="81"/>
      <c r="R47" s="81"/>
      <c r="S47" s="115"/>
      <c r="T47" s="115"/>
      <c r="U47" s="115"/>
    </row>
    <row r="48" spans="2:21" x14ac:dyDescent="0.3">
      <c r="B48" s="113"/>
      <c r="C48" s="117"/>
      <c r="D48" s="117"/>
      <c r="E48" s="117"/>
      <c r="F48" s="117"/>
      <c r="G48" s="118"/>
      <c r="H48" s="117"/>
      <c r="I48" s="117"/>
      <c r="J48" s="113"/>
      <c r="K48" s="113"/>
      <c r="L48" s="113"/>
      <c r="M48" s="113"/>
      <c r="N48" s="113"/>
      <c r="O48" s="81"/>
      <c r="P48" s="81"/>
      <c r="Q48" s="115"/>
      <c r="R48" s="115"/>
      <c r="S48" s="115"/>
    </row>
    <row r="49" spans="2:19" x14ac:dyDescent="0.3">
      <c r="B49" s="113"/>
      <c r="C49" s="117"/>
      <c r="D49" s="117"/>
      <c r="E49" s="117"/>
      <c r="F49" s="117"/>
      <c r="G49" s="118"/>
      <c r="H49" s="117"/>
      <c r="I49" s="117"/>
      <c r="J49" s="113"/>
      <c r="K49" s="113"/>
      <c r="L49" s="113"/>
      <c r="M49" s="113"/>
      <c r="N49" s="113"/>
      <c r="O49" s="81"/>
      <c r="P49" s="81"/>
      <c r="Q49" s="115"/>
      <c r="R49" s="115"/>
      <c r="S49" s="115"/>
    </row>
    <row r="50" spans="2:19" x14ac:dyDescent="0.3">
      <c r="B50" s="113"/>
      <c r="C50" s="117"/>
      <c r="D50" s="117"/>
      <c r="E50" s="117"/>
      <c r="F50" s="117"/>
      <c r="G50" s="118"/>
      <c r="H50" s="117"/>
      <c r="I50" s="117"/>
      <c r="J50" s="113"/>
      <c r="K50" s="113"/>
      <c r="L50" s="113"/>
      <c r="M50" s="113"/>
      <c r="N50" s="113"/>
      <c r="O50" s="81"/>
      <c r="P50" s="81"/>
      <c r="Q50" s="115"/>
      <c r="R50" s="115"/>
      <c r="S50" s="115"/>
    </row>
    <row r="51" spans="2:19" x14ac:dyDescent="0.3">
      <c r="B51" s="113"/>
      <c r="C51" s="117"/>
      <c r="D51" s="117"/>
      <c r="E51" s="117"/>
      <c r="F51" s="117"/>
      <c r="G51" s="118"/>
      <c r="H51" s="117"/>
      <c r="I51" s="117"/>
      <c r="J51" s="113"/>
      <c r="K51" s="113"/>
      <c r="L51" s="113"/>
      <c r="M51" s="113"/>
      <c r="N51" s="113"/>
      <c r="O51" s="81"/>
      <c r="P51" s="81"/>
      <c r="Q51" s="115"/>
      <c r="R51" s="115"/>
      <c r="S51" s="115"/>
    </row>
    <row r="52" spans="2:19" x14ac:dyDescent="0.3">
      <c r="B52" s="113"/>
      <c r="C52" s="117"/>
      <c r="D52" s="117"/>
      <c r="E52" s="117"/>
      <c r="F52" s="117"/>
      <c r="G52" s="118"/>
      <c r="H52" s="117"/>
      <c r="I52" s="117"/>
      <c r="J52" s="113"/>
      <c r="K52" s="113"/>
      <c r="L52" s="113"/>
      <c r="M52" s="113"/>
      <c r="N52" s="113"/>
      <c r="O52" s="81"/>
      <c r="P52" s="81"/>
      <c r="Q52" s="115"/>
      <c r="R52" s="115"/>
      <c r="S52" s="115"/>
    </row>
    <row r="53" spans="2:19" x14ac:dyDescent="0.3">
      <c r="B53" s="113"/>
      <c r="C53" s="117"/>
      <c r="D53" s="117"/>
      <c r="E53" s="117"/>
      <c r="F53" s="117"/>
      <c r="G53" s="118"/>
      <c r="H53" s="117"/>
      <c r="I53" s="117"/>
      <c r="J53" s="113"/>
      <c r="K53" s="113"/>
      <c r="L53" s="113"/>
      <c r="M53" s="113"/>
      <c r="N53" s="113"/>
      <c r="O53" s="81"/>
      <c r="P53" s="81"/>
      <c r="Q53" s="115"/>
      <c r="R53" s="115"/>
      <c r="S53" s="115"/>
    </row>
    <row r="54" spans="2:19" x14ac:dyDescent="0.3">
      <c r="B54" s="113"/>
      <c r="C54" s="117"/>
      <c r="D54" s="117"/>
      <c r="E54" s="117"/>
      <c r="F54" s="117"/>
      <c r="G54" s="118"/>
      <c r="H54" s="117"/>
      <c r="I54" s="117"/>
      <c r="J54" s="113"/>
      <c r="K54" s="113"/>
      <c r="L54" s="113"/>
      <c r="M54" s="113"/>
      <c r="N54" s="113"/>
      <c r="O54" s="81"/>
      <c r="P54" s="81"/>
      <c r="Q54" s="115"/>
      <c r="R54" s="115"/>
      <c r="S54" s="115"/>
    </row>
    <row r="55" spans="2:19" x14ac:dyDescent="0.3">
      <c r="B55" s="113"/>
      <c r="C55" s="117"/>
      <c r="D55" s="117"/>
      <c r="E55" s="117"/>
      <c r="F55" s="117"/>
      <c r="G55" s="118"/>
      <c r="H55" s="117"/>
      <c r="I55" s="117"/>
      <c r="J55" s="113"/>
      <c r="K55" s="113"/>
      <c r="L55" s="113"/>
      <c r="M55" s="113"/>
      <c r="N55" s="113"/>
      <c r="O55" s="81"/>
      <c r="P55" s="81"/>
      <c r="Q55" s="115"/>
      <c r="R55" s="115"/>
      <c r="S55" s="115"/>
    </row>
    <row r="56" spans="2:19" x14ac:dyDescent="0.3">
      <c r="B56" s="113"/>
      <c r="C56" s="117"/>
      <c r="D56" s="117"/>
      <c r="E56" s="117"/>
      <c r="F56" s="117"/>
      <c r="G56" s="118"/>
      <c r="H56" s="117"/>
      <c r="I56" s="117"/>
      <c r="J56" s="113"/>
      <c r="K56" s="113"/>
      <c r="L56" s="113"/>
      <c r="M56" s="113"/>
      <c r="N56" s="113"/>
      <c r="O56" s="81"/>
      <c r="P56" s="81"/>
      <c r="Q56" s="115"/>
      <c r="R56" s="115"/>
      <c r="S56" s="115"/>
    </row>
    <row r="57" spans="2:19" x14ac:dyDescent="0.3">
      <c r="B57" s="113"/>
      <c r="C57" s="117"/>
      <c r="D57" s="117"/>
      <c r="E57" s="117"/>
      <c r="F57" s="117"/>
      <c r="G57" s="118"/>
      <c r="H57" s="117"/>
      <c r="I57" s="117"/>
      <c r="J57" s="113"/>
      <c r="K57" s="113"/>
      <c r="L57" s="113"/>
      <c r="M57" s="113"/>
      <c r="N57" s="113"/>
      <c r="O57" s="81"/>
      <c r="P57" s="81"/>
      <c r="Q57" s="115"/>
      <c r="R57" s="115"/>
      <c r="S57" s="115"/>
    </row>
    <row r="58" spans="2:19" x14ac:dyDescent="0.3">
      <c r="B58" s="113"/>
      <c r="C58" s="117"/>
      <c r="D58" s="117"/>
      <c r="E58" s="117"/>
      <c r="F58" s="117"/>
      <c r="G58" s="118"/>
      <c r="H58" s="117"/>
      <c r="I58" s="117"/>
      <c r="J58" s="113"/>
      <c r="K58" s="113"/>
      <c r="L58" s="113"/>
      <c r="M58" s="113"/>
      <c r="N58" s="113"/>
      <c r="O58" s="81"/>
      <c r="P58" s="81"/>
      <c r="Q58" s="115"/>
      <c r="R58" s="115"/>
      <c r="S58" s="115"/>
    </row>
    <row r="59" spans="2:19" x14ac:dyDescent="0.3">
      <c r="B59" s="113"/>
      <c r="C59" s="117"/>
      <c r="D59" s="117"/>
      <c r="E59" s="117"/>
      <c r="F59" s="117"/>
      <c r="G59" s="118"/>
      <c r="H59" s="117"/>
      <c r="I59" s="117"/>
      <c r="J59" s="113"/>
      <c r="K59" s="113"/>
      <c r="L59" s="113"/>
      <c r="M59" s="113"/>
      <c r="N59" s="113"/>
      <c r="O59" s="81"/>
      <c r="P59" s="81"/>
      <c r="Q59" s="115"/>
      <c r="R59" s="115"/>
      <c r="S59" s="115"/>
    </row>
    <row r="60" spans="2:19" x14ac:dyDescent="0.3">
      <c r="B60" s="113"/>
      <c r="C60" s="117"/>
      <c r="D60" s="117"/>
      <c r="E60" s="117"/>
      <c r="F60" s="117"/>
      <c r="G60" s="118"/>
      <c r="H60" s="117"/>
      <c r="I60" s="117"/>
      <c r="J60" s="113"/>
      <c r="K60" s="113"/>
      <c r="L60" s="113"/>
      <c r="M60" s="113"/>
      <c r="N60" s="113"/>
      <c r="O60" s="81"/>
      <c r="P60" s="81"/>
      <c r="Q60" s="115"/>
      <c r="R60" s="115"/>
      <c r="S60" s="115"/>
    </row>
    <row r="61" spans="2:19" x14ac:dyDescent="0.3">
      <c r="B61" s="113"/>
      <c r="C61" s="117"/>
      <c r="D61" s="117"/>
      <c r="E61" s="117"/>
      <c r="F61" s="117"/>
      <c r="G61" s="118"/>
      <c r="H61" s="117"/>
      <c r="I61" s="117"/>
      <c r="J61" s="113"/>
      <c r="K61" s="113"/>
      <c r="L61" s="113"/>
      <c r="M61" s="113"/>
      <c r="N61" s="113"/>
      <c r="O61" s="81"/>
      <c r="P61" s="81"/>
      <c r="Q61" s="115"/>
      <c r="R61" s="115"/>
      <c r="S61" s="115"/>
    </row>
    <row r="62" spans="2:19" x14ac:dyDescent="0.3">
      <c r="B62" s="113"/>
      <c r="C62" s="117"/>
      <c r="D62" s="117"/>
      <c r="E62" s="117"/>
      <c r="F62" s="117"/>
      <c r="G62" s="118"/>
      <c r="H62" s="117"/>
      <c r="I62" s="117"/>
      <c r="J62" s="113"/>
      <c r="K62" s="113"/>
      <c r="L62" s="113"/>
      <c r="M62" s="113"/>
      <c r="N62" s="113"/>
      <c r="O62" s="81"/>
      <c r="P62" s="81"/>
      <c r="Q62" s="115"/>
      <c r="R62" s="115"/>
      <c r="S62" s="115"/>
    </row>
    <row r="63" spans="2:19" x14ac:dyDescent="0.3">
      <c r="B63" s="113"/>
      <c r="C63" s="117"/>
      <c r="D63" s="117"/>
      <c r="E63" s="117"/>
      <c r="F63" s="117"/>
      <c r="G63" s="118"/>
      <c r="H63" s="117"/>
      <c r="I63" s="117"/>
      <c r="J63" s="113"/>
      <c r="K63" s="113"/>
      <c r="L63" s="113"/>
      <c r="M63" s="113"/>
      <c r="N63" s="113"/>
      <c r="O63" s="81"/>
      <c r="P63" s="81"/>
      <c r="Q63" s="115"/>
      <c r="R63" s="115"/>
      <c r="S63" s="115"/>
    </row>
    <row r="64" spans="2:19" x14ac:dyDescent="0.3">
      <c r="B64" s="113"/>
      <c r="C64" s="117"/>
      <c r="D64" s="117"/>
      <c r="E64" s="117"/>
      <c r="F64" s="117"/>
      <c r="G64" s="118"/>
      <c r="H64" s="117"/>
      <c r="I64" s="117"/>
      <c r="J64" s="113"/>
      <c r="K64" s="113"/>
      <c r="L64" s="113"/>
      <c r="M64" s="113"/>
      <c r="N64" s="113"/>
      <c r="O64" s="81"/>
      <c r="P64" s="81"/>
      <c r="Q64" s="115"/>
      <c r="R64" s="115"/>
      <c r="S64" s="115"/>
    </row>
    <row r="65" spans="2:19" x14ac:dyDescent="0.3">
      <c r="B65" s="113"/>
      <c r="C65" s="117"/>
      <c r="D65" s="117"/>
      <c r="E65" s="117"/>
      <c r="F65" s="117"/>
      <c r="G65" s="118"/>
      <c r="H65" s="117"/>
      <c r="I65" s="117"/>
      <c r="J65" s="113"/>
      <c r="K65" s="113"/>
      <c r="L65" s="113"/>
      <c r="M65" s="113"/>
      <c r="N65" s="113"/>
      <c r="O65" s="81"/>
      <c r="P65" s="81"/>
      <c r="Q65" s="115"/>
      <c r="R65" s="115"/>
      <c r="S65" s="115"/>
    </row>
    <row r="66" spans="2:19" x14ac:dyDescent="0.3">
      <c r="B66" s="113"/>
      <c r="C66" s="117"/>
      <c r="D66" s="117"/>
      <c r="E66" s="117"/>
      <c r="F66" s="117"/>
      <c r="G66" s="118"/>
      <c r="H66" s="117"/>
      <c r="I66" s="117"/>
      <c r="J66" s="113"/>
      <c r="K66" s="113"/>
      <c r="L66" s="113"/>
      <c r="M66" s="113"/>
      <c r="N66" s="113"/>
      <c r="O66" s="81"/>
      <c r="P66" s="81"/>
      <c r="Q66" s="115"/>
      <c r="R66" s="115"/>
      <c r="S66" s="115"/>
    </row>
    <row r="67" spans="2:19" x14ac:dyDescent="0.3">
      <c r="B67" s="113"/>
      <c r="C67" s="117"/>
      <c r="D67" s="117"/>
      <c r="E67" s="117"/>
      <c r="F67" s="117"/>
      <c r="G67" s="118"/>
      <c r="H67" s="117"/>
      <c r="I67" s="117"/>
      <c r="J67" s="113"/>
      <c r="K67" s="113"/>
      <c r="L67" s="113"/>
      <c r="M67" s="113"/>
      <c r="N67" s="113"/>
      <c r="O67" s="81"/>
      <c r="P67" s="81"/>
      <c r="Q67" s="115"/>
      <c r="R67" s="115"/>
      <c r="S67" s="115"/>
    </row>
    <row r="68" spans="2:19" x14ac:dyDescent="0.3">
      <c r="B68" s="113"/>
      <c r="C68" s="117"/>
      <c r="D68" s="117"/>
      <c r="E68" s="117"/>
      <c r="F68" s="117"/>
      <c r="G68" s="118"/>
      <c r="H68" s="117"/>
      <c r="I68" s="117"/>
      <c r="J68" s="113"/>
      <c r="K68" s="113"/>
      <c r="L68" s="113"/>
      <c r="M68" s="113"/>
      <c r="N68" s="113"/>
      <c r="O68" s="81"/>
      <c r="P68" s="81"/>
      <c r="Q68" s="115"/>
      <c r="R68" s="115"/>
      <c r="S68" s="115"/>
    </row>
    <row r="69" spans="2:19" x14ac:dyDescent="0.3">
      <c r="B69" s="113"/>
      <c r="C69" s="117"/>
      <c r="D69" s="117"/>
      <c r="E69" s="117"/>
      <c r="F69" s="117"/>
      <c r="G69" s="118"/>
      <c r="H69" s="117"/>
      <c r="I69" s="117"/>
      <c r="J69" s="113"/>
      <c r="K69" s="113"/>
      <c r="L69" s="113"/>
      <c r="M69" s="113"/>
      <c r="N69" s="113"/>
      <c r="O69" s="81"/>
      <c r="P69" s="81"/>
      <c r="Q69" s="115"/>
      <c r="R69" s="115"/>
      <c r="S69" s="115"/>
    </row>
    <row r="70" spans="2:19" x14ac:dyDescent="0.3">
      <c r="B70" s="113"/>
      <c r="C70" s="117"/>
      <c r="D70" s="117"/>
      <c r="E70" s="117"/>
      <c r="F70" s="117"/>
      <c r="G70" s="118"/>
      <c r="H70" s="117"/>
      <c r="I70" s="117"/>
      <c r="J70" s="113"/>
      <c r="K70" s="113"/>
      <c r="L70" s="113"/>
      <c r="M70" s="113"/>
      <c r="N70" s="113"/>
      <c r="O70" s="81"/>
      <c r="P70" s="81"/>
      <c r="Q70" s="115"/>
      <c r="R70" s="115"/>
      <c r="S70" s="115"/>
    </row>
    <row r="71" spans="2:19" x14ac:dyDescent="0.3">
      <c r="B71" s="113"/>
      <c r="C71" s="117"/>
      <c r="D71" s="117"/>
      <c r="E71" s="117"/>
      <c r="F71" s="117"/>
      <c r="G71" s="118"/>
      <c r="H71" s="117"/>
      <c r="I71" s="117"/>
      <c r="J71" s="113"/>
      <c r="K71" s="113"/>
      <c r="L71" s="113"/>
      <c r="M71" s="113"/>
      <c r="N71" s="113"/>
      <c r="O71" s="81"/>
      <c r="P71" s="81"/>
      <c r="Q71" s="115"/>
      <c r="R71" s="115"/>
      <c r="S71" s="115"/>
    </row>
    <row r="72" spans="2:19" x14ac:dyDescent="0.3">
      <c r="B72" s="113"/>
      <c r="C72" s="117"/>
      <c r="D72" s="117"/>
      <c r="E72" s="117"/>
      <c r="F72" s="117"/>
      <c r="G72" s="118"/>
      <c r="H72" s="117"/>
      <c r="I72" s="117"/>
      <c r="J72" s="113"/>
      <c r="K72" s="113"/>
      <c r="L72" s="113"/>
      <c r="M72" s="113"/>
      <c r="N72" s="113"/>
      <c r="O72" s="81"/>
      <c r="P72" s="81"/>
      <c r="Q72" s="115"/>
      <c r="R72" s="115"/>
      <c r="S72" s="115"/>
    </row>
    <row r="73" spans="2:19" x14ac:dyDescent="0.3">
      <c r="B73" s="113"/>
      <c r="C73" s="117"/>
      <c r="D73" s="117"/>
      <c r="E73" s="117"/>
      <c r="F73" s="117"/>
      <c r="G73" s="118"/>
      <c r="H73" s="117"/>
      <c r="I73" s="117"/>
      <c r="J73" s="113"/>
      <c r="K73" s="113"/>
      <c r="L73" s="113"/>
      <c r="M73" s="113"/>
      <c r="N73" s="113"/>
      <c r="O73" s="81"/>
      <c r="P73" s="81"/>
      <c r="Q73" s="115"/>
      <c r="R73" s="115"/>
      <c r="S73" s="115"/>
    </row>
    <row r="74" spans="2:19" x14ac:dyDescent="0.3">
      <c r="B74" s="113"/>
      <c r="C74" s="117"/>
      <c r="D74" s="117"/>
      <c r="E74" s="117"/>
      <c r="F74" s="117"/>
      <c r="G74" s="118"/>
      <c r="H74" s="117"/>
      <c r="I74" s="117"/>
      <c r="J74" s="113"/>
      <c r="K74" s="113"/>
      <c r="L74" s="113"/>
      <c r="M74" s="113"/>
      <c r="N74" s="113"/>
      <c r="O74" s="81"/>
      <c r="P74" s="81"/>
      <c r="Q74" s="115"/>
      <c r="R74" s="115"/>
      <c r="S74" s="115"/>
    </row>
    <row r="75" spans="2:19" x14ac:dyDescent="0.3">
      <c r="B75" s="113"/>
      <c r="C75" s="117"/>
      <c r="D75" s="117"/>
      <c r="E75" s="117"/>
      <c r="F75" s="117"/>
      <c r="G75" s="118"/>
      <c r="H75" s="117"/>
      <c r="I75" s="117"/>
      <c r="J75" s="113"/>
      <c r="K75" s="113"/>
      <c r="L75" s="113"/>
      <c r="M75" s="113"/>
      <c r="N75" s="113"/>
      <c r="O75" s="81"/>
      <c r="P75" s="81"/>
      <c r="Q75" s="115"/>
      <c r="R75" s="115"/>
      <c r="S75" s="115"/>
    </row>
    <row r="76" spans="2:19" x14ac:dyDescent="0.3">
      <c r="B76" s="113"/>
      <c r="C76" s="117"/>
      <c r="D76" s="117"/>
      <c r="E76" s="117"/>
      <c r="F76" s="117"/>
      <c r="G76" s="118"/>
      <c r="H76" s="117"/>
      <c r="I76" s="117"/>
      <c r="J76" s="113"/>
      <c r="K76" s="113"/>
      <c r="L76" s="113"/>
      <c r="M76" s="113"/>
      <c r="N76" s="113"/>
      <c r="O76" s="81"/>
      <c r="P76" s="81"/>
      <c r="Q76" s="115"/>
      <c r="R76" s="115"/>
      <c r="S76" s="115"/>
    </row>
    <row r="77" spans="2:19" x14ac:dyDescent="0.3">
      <c r="B77" s="113"/>
      <c r="C77" s="117"/>
      <c r="D77" s="117"/>
      <c r="E77" s="117"/>
      <c r="F77" s="117"/>
      <c r="G77" s="118"/>
      <c r="H77" s="117"/>
      <c r="I77" s="117"/>
      <c r="J77" s="113"/>
      <c r="K77" s="113"/>
      <c r="L77" s="113"/>
      <c r="M77" s="113"/>
      <c r="N77" s="113"/>
      <c r="O77" s="81"/>
      <c r="P77" s="81"/>
      <c r="Q77" s="115"/>
      <c r="R77" s="115"/>
      <c r="S77" s="115"/>
    </row>
    <row r="78" spans="2:19" x14ac:dyDescent="0.3">
      <c r="B78" s="113"/>
      <c r="C78" s="117"/>
      <c r="D78" s="117"/>
      <c r="E78" s="117"/>
      <c r="F78" s="117"/>
      <c r="G78" s="118"/>
      <c r="H78" s="117"/>
      <c r="I78" s="117"/>
      <c r="J78" s="113"/>
      <c r="K78" s="113"/>
      <c r="L78" s="113"/>
      <c r="M78" s="113"/>
      <c r="N78" s="113"/>
      <c r="O78" s="81"/>
      <c r="P78" s="81"/>
      <c r="Q78" s="115"/>
      <c r="R78" s="115"/>
      <c r="S78" s="115"/>
    </row>
    <row r="79" spans="2:19" x14ac:dyDescent="0.3">
      <c r="B79" s="113"/>
      <c r="C79" s="117"/>
      <c r="D79" s="117"/>
      <c r="E79" s="117"/>
      <c r="F79" s="117"/>
      <c r="G79" s="118"/>
      <c r="H79" s="117"/>
      <c r="I79" s="117"/>
      <c r="J79" s="113"/>
      <c r="K79" s="113"/>
      <c r="L79" s="113"/>
      <c r="M79" s="113"/>
      <c r="N79" s="113"/>
      <c r="O79" s="81"/>
      <c r="P79" s="81"/>
      <c r="Q79" s="115"/>
      <c r="R79" s="115"/>
      <c r="S79" s="115"/>
    </row>
    <row r="80" spans="2:19" x14ac:dyDescent="0.3">
      <c r="B80" s="113"/>
      <c r="C80" s="117"/>
      <c r="D80" s="117"/>
      <c r="E80" s="117"/>
      <c r="F80" s="117"/>
      <c r="G80" s="118"/>
      <c r="H80" s="117"/>
      <c r="I80" s="117"/>
      <c r="J80" s="113"/>
      <c r="K80" s="113"/>
      <c r="L80" s="113"/>
      <c r="M80" s="113"/>
      <c r="N80" s="113"/>
      <c r="O80" s="81"/>
      <c r="P80" s="81"/>
      <c r="Q80" s="115"/>
      <c r="R80" s="115"/>
      <c r="S80" s="115"/>
    </row>
    <row r="81" spans="2:19" x14ac:dyDescent="0.3">
      <c r="B81" s="113"/>
      <c r="C81" s="117"/>
      <c r="D81" s="117"/>
      <c r="E81" s="117"/>
      <c r="F81" s="117"/>
      <c r="G81" s="118"/>
      <c r="H81" s="117"/>
      <c r="I81" s="117"/>
      <c r="J81" s="113"/>
      <c r="K81" s="113"/>
      <c r="L81" s="113"/>
      <c r="M81" s="113"/>
      <c r="N81" s="113"/>
      <c r="O81" s="81"/>
      <c r="P81" s="81"/>
      <c r="Q81" s="115"/>
      <c r="R81" s="115"/>
      <c r="S81" s="115"/>
    </row>
    <row r="82" spans="2:19" x14ac:dyDescent="0.3">
      <c r="B82" s="113"/>
      <c r="C82" s="117"/>
      <c r="D82" s="117"/>
      <c r="E82" s="117"/>
      <c r="F82" s="117"/>
      <c r="G82" s="118"/>
      <c r="H82" s="117"/>
      <c r="I82" s="117"/>
      <c r="J82" s="113"/>
      <c r="K82" s="113"/>
      <c r="L82" s="113"/>
      <c r="M82" s="113"/>
      <c r="N82" s="113"/>
      <c r="O82" s="81"/>
      <c r="P82" s="81"/>
      <c r="Q82" s="115"/>
      <c r="R82" s="115"/>
      <c r="S82" s="115"/>
    </row>
    <row r="83" spans="2:19" x14ac:dyDescent="0.3">
      <c r="B83" s="113"/>
      <c r="C83" s="117"/>
      <c r="D83" s="117"/>
      <c r="E83" s="117"/>
      <c r="F83" s="117"/>
      <c r="G83" s="118"/>
      <c r="H83" s="117"/>
      <c r="I83" s="117"/>
      <c r="J83" s="113"/>
      <c r="K83" s="113"/>
      <c r="L83" s="113"/>
      <c r="M83" s="113"/>
      <c r="N83" s="113"/>
      <c r="O83" s="81"/>
      <c r="P83" s="81"/>
      <c r="Q83" s="115"/>
      <c r="R83" s="115"/>
      <c r="S83" s="115"/>
    </row>
    <row r="84" spans="2:19" x14ac:dyDescent="0.3">
      <c r="B84" s="113"/>
      <c r="C84" s="117"/>
      <c r="D84" s="117"/>
      <c r="E84" s="117"/>
      <c r="F84" s="117"/>
      <c r="G84" s="118"/>
      <c r="H84" s="117"/>
      <c r="I84" s="117"/>
      <c r="J84" s="113"/>
      <c r="K84" s="113"/>
      <c r="L84" s="113"/>
      <c r="M84" s="113"/>
      <c r="N84" s="113"/>
      <c r="O84" s="81"/>
      <c r="P84" s="81"/>
      <c r="Q84" s="115"/>
      <c r="R84" s="115"/>
      <c r="S84" s="115"/>
    </row>
    <row r="85" spans="2:19" x14ac:dyDescent="0.3">
      <c r="B85" s="113"/>
      <c r="C85" s="117"/>
      <c r="D85" s="117"/>
      <c r="E85" s="117"/>
      <c r="F85" s="117"/>
      <c r="G85" s="118"/>
      <c r="H85" s="117"/>
      <c r="I85" s="117"/>
      <c r="J85" s="113"/>
      <c r="K85" s="113"/>
      <c r="L85" s="113"/>
      <c r="M85" s="113"/>
      <c r="N85" s="113"/>
      <c r="O85" s="81"/>
      <c r="P85" s="81"/>
      <c r="Q85" s="115"/>
      <c r="R85" s="115"/>
      <c r="S85" s="115"/>
    </row>
    <row r="86" spans="2:19" x14ac:dyDescent="0.3">
      <c r="B86" s="113"/>
      <c r="C86" s="117"/>
      <c r="D86" s="117"/>
      <c r="E86" s="117"/>
      <c r="F86" s="117"/>
      <c r="G86" s="118"/>
      <c r="H86" s="117"/>
      <c r="I86" s="117"/>
      <c r="J86" s="113"/>
      <c r="K86" s="113"/>
      <c r="L86" s="113"/>
      <c r="M86" s="113"/>
      <c r="N86" s="113"/>
      <c r="O86" s="81"/>
      <c r="P86" s="81"/>
      <c r="Q86" s="115"/>
      <c r="R86" s="115"/>
      <c r="S86" s="115"/>
    </row>
    <row r="87" spans="2:19" x14ac:dyDescent="0.3">
      <c r="B87" s="113"/>
      <c r="C87" s="117"/>
      <c r="D87" s="117"/>
      <c r="E87" s="117"/>
      <c r="F87" s="117"/>
      <c r="G87" s="118"/>
      <c r="H87" s="117"/>
      <c r="I87" s="117"/>
      <c r="J87" s="113"/>
      <c r="K87" s="113"/>
      <c r="L87" s="113"/>
      <c r="M87" s="113"/>
      <c r="N87" s="113"/>
      <c r="O87" s="81"/>
      <c r="P87" s="81"/>
      <c r="Q87" s="115"/>
      <c r="R87" s="115"/>
      <c r="S87" s="115"/>
    </row>
    <row r="88" spans="2:19" x14ac:dyDescent="0.3">
      <c r="B88" s="113"/>
      <c r="C88" s="117"/>
      <c r="D88" s="117"/>
      <c r="E88" s="117"/>
      <c r="F88" s="117"/>
      <c r="G88" s="118"/>
      <c r="H88" s="117"/>
      <c r="I88" s="117"/>
      <c r="J88" s="113"/>
      <c r="K88" s="113"/>
      <c r="L88" s="113"/>
      <c r="M88" s="113"/>
      <c r="N88" s="113"/>
      <c r="O88" s="81"/>
      <c r="P88" s="81"/>
      <c r="Q88" s="115"/>
      <c r="R88" s="115"/>
      <c r="S88" s="115"/>
    </row>
    <row r="89" spans="2:19" x14ac:dyDescent="0.3">
      <c r="B89" s="113"/>
      <c r="C89" s="117"/>
      <c r="D89" s="117"/>
      <c r="E89" s="117"/>
      <c r="F89" s="117"/>
      <c r="G89" s="118"/>
      <c r="H89" s="117"/>
      <c r="I89" s="117"/>
      <c r="J89" s="113"/>
      <c r="K89" s="113"/>
      <c r="L89" s="113"/>
      <c r="M89" s="113"/>
      <c r="N89" s="113"/>
      <c r="O89" s="81"/>
      <c r="P89" s="81"/>
      <c r="Q89" s="115"/>
      <c r="R89" s="115"/>
      <c r="S89" s="115"/>
    </row>
    <row r="90" spans="2:19" x14ac:dyDescent="0.3">
      <c r="B90" s="113"/>
      <c r="C90" s="117"/>
      <c r="D90" s="117"/>
      <c r="E90" s="117"/>
      <c r="F90" s="117"/>
      <c r="G90" s="118"/>
      <c r="H90" s="117"/>
      <c r="I90" s="117"/>
      <c r="J90" s="113"/>
      <c r="K90" s="113"/>
      <c r="L90" s="113"/>
      <c r="M90" s="113"/>
      <c r="N90" s="113"/>
      <c r="O90" s="81"/>
      <c r="P90" s="81"/>
      <c r="Q90" s="115"/>
      <c r="R90" s="115"/>
      <c r="S90" s="115"/>
    </row>
    <row r="91" spans="2:19" x14ac:dyDescent="0.3">
      <c r="B91" s="113"/>
      <c r="C91" s="117"/>
      <c r="D91" s="117"/>
      <c r="E91" s="117"/>
      <c r="F91" s="117"/>
      <c r="G91" s="118"/>
      <c r="H91" s="117"/>
      <c r="I91" s="117"/>
      <c r="J91" s="113"/>
      <c r="K91" s="113"/>
      <c r="L91" s="113"/>
      <c r="M91" s="113"/>
      <c r="N91" s="113"/>
      <c r="O91" s="81"/>
      <c r="P91" s="81"/>
      <c r="Q91" s="115"/>
      <c r="R91" s="115"/>
      <c r="S91" s="115"/>
    </row>
    <row r="92" spans="2:19" x14ac:dyDescent="0.3">
      <c r="B92" s="113"/>
      <c r="C92" s="117"/>
      <c r="D92" s="117"/>
      <c r="E92" s="117"/>
      <c r="F92" s="117"/>
      <c r="G92" s="118"/>
      <c r="H92" s="117"/>
      <c r="I92" s="117"/>
      <c r="J92" s="113"/>
      <c r="K92" s="113"/>
      <c r="L92" s="113"/>
      <c r="M92" s="113"/>
      <c r="N92" s="113"/>
      <c r="O92" s="81"/>
      <c r="P92" s="81"/>
      <c r="Q92" s="115"/>
      <c r="R92" s="115"/>
      <c r="S92" s="115"/>
    </row>
    <row r="93" spans="2:19" x14ac:dyDescent="0.3">
      <c r="B93" s="113"/>
      <c r="C93" s="117"/>
      <c r="D93" s="117"/>
      <c r="E93" s="117"/>
      <c r="F93" s="117"/>
      <c r="G93" s="118"/>
      <c r="H93" s="117"/>
      <c r="I93" s="117"/>
      <c r="J93" s="113"/>
      <c r="K93" s="113"/>
      <c r="L93" s="113"/>
      <c r="M93" s="113"/>
      <c r="N93" s="113"/>
      <c r="O93" s="81"/>
      <c r="P93" s="81"/>
      <c r="Q93" s="115"/>
      <c r="R93" s="115"/>
      <c r="S93" s="115"/>
    </row>
    <row r="94" spans="2:19" x14ac:dyDescent="0.3">
      <c r="B94" s="113"/>
      <c r="C94" s="117"/>
      <c r="D94" s="117"/>
      <c r="E94" s="117"/>
      <c r="F94" s="117"/>
      <c r="G94" s="118"/>
      <c r="H94" s="117"/>
      <c r="I94" s="117"/>
      <c r="J94" s="113"/>
      <c r="K94" s="113"/>
      <c r="L94" s="113"/>
      <c r="M94" s="113"/>
      <c r="N94" s="113"/>
      <c r="O94" s="81"/>
      <c r="P94" s="81"/>
      <c r="Q94" s="115"/>
      <c r="R94" s="115"/>
      <c r="S94" s="115"/>
    </row>
    <row r="95" spans="2:19" x14ac:dyDescent="0.3">
      <c r="B95" s="113"/>
      <c r="C95" s="117"/>
      <c r="D95" s="117"/>
      <c r="E95" s="117"/>
      <c r="F95" s="117"/>
      <c r="G95" s="118"/>
      <c r="H95" s="117"/>
      <c r="I95" s="117"/>
      <c r="J95" s="113"/>
      <c r="K95" s="113"/>
      <c r="L95" s="113"/>
      <c r="M95" s="113"/>
      <c r="N95" s="113"/>
      <c r="O95" s="81"/>
      <c r="P95" s="81"/>
      <c r="Q95" s="115"/>
      <c r="R95" s="115"/>
      <c r="S95" s="115"/>
    </row>
    <row r="96" spans="2:19" x14ac:dyDescent="0.3">
      <c r="B96" s="113"/>
      <c r="C96" s="117"/>
      <c r="D96" s="117"/>
      <c r="E96" s="117"/>
      <c r="F96" s="117"/>
      <c r="G96" s="118"/>
      <c r="H96" s="117"/>
      <c r="I96" s="117"/>
      <c r="J96" s="113"/>
      <c r="K96" s="113"/>
      <c r="L96" s="113"/>
      <c r="M96" s="113"/>
      <c r="N96" s="113"/>
      <c r="O96" s="81"/>
      <c r="P96" s="81"/>
      <c r="Q96" s="115"/>
      <c r="R96" s="115"/>
      <c r="S96" s="115"/>
    </row>
    <row r="97" spans="2:19" x14ac:dyDescent="0.3">
      <c r="B97" s="113"/>
      <c r="C97" s="117"/>
      <c r="D97" s="117"/>
      <c r="E97" s="117"/>
      <c r="F97" s="117"/>
      <c r="G97" s="118"/>
      <c r="H97" s="117"/>
      <c r="I97" s="117"/>
      <c r="J97" s="113"/>
      <c r="K97" s="113"/>
      <c r="L97" s="113"/>
      <c r="M97" s="113"/>
      <c r="N97" s="113"/>
      <c r="O97" s="81"/>
      <c r="P97" s="81"/>
      <c r="Q97" s="115"/>
      <c r="R97" s="115"/>
      <c r="S97" s="115"/>
    </row>
    <row r="98" spans="2:19" x14ac:dyDescent="0.3">
      <c r="B98" s="113"/>
      <c r="C98" s="117"/>
      <c r="D98" s="117"/>
      <c r="E98" s="117"/>
      <c r="F98" s="117"/>
      <c r="G98" s="118"/>
      <c r="H98" s="117"/>
      <c r="I98" s="117"/>
      <c r="J98" s="113"/>
      <c r="K98" s="113"/>
      <c r="L98" s="113"/>
      <c r="M98" s="113"/>
      <c r="N98" s="113"/>
      <c r="O98" s="81"/>
      <c r="P98" s="81"/>
      <c r="Q98" s="115"/>
      <c r="R98" s="115"/>
      <c r="S98" s="115"/>
    </row>
    <row r="99" spans="2:19" x14ac:dyDescent="0.3">
      <c r="B99" s="113"/>
      <c r="C99" s="117"/>
      <c r="D99" s="117"/>
      <c r="E99" s="117"/>
      <c r="F99" s="117"/>
      <c r="G99" s="118"/>
      <c r="H99" s="117"/>
      <c r="I99" s="117"/>
      <c r="J99" s="113"/>
      <c r="K99" s="113"/>
      <c r="L99" s="113"/>
      <c r="M99" s="113"/>
      <c r="N99" s="113"/>
      <c r="O99" s="81"/>
      <c r="P99" s="81"/>
      <c r="Q99" s="115"/>
      <c r="R99" s="115"/>
      <c r="S99" s="115"/>
    </row>
    <row r="100" spans="2:19" x14ac:dyDescent="0.3">
      <c r="B100" s="113"/>
      <c r="C100" s="117"/>
      <c r="D100" s="117"/>
      <c r="E100" s="117"/>
      <c r="F100" s="117"/>
      <c r="G100" s="118"/>
      <c r="H100" s="117"/>
      <c r="I100" s="117"/>
      <c r="J100" s="113"/>
      <c r="K100" s="113"/>
      <c r="L100" s="113"/>
      <c r="M100" s="113"/>
      <c r="N100" s="113"/>
      <c r="O100" s="81"/>
      <c r="P100" s="81"/>
      <c r="Q100" s="115"/>
      <c r="R100" s="115"/>
      <c r="S100" s="115"/>
    </row>
    <row r="101" spans="2:19" x14ac:dyDescent="0.3">
      <c r="B101" s="113"/>
      <c r="C101" s="117"/>
      <c r="D101" s="117"/>
      <c r="E101" s="117"/>
      <c r="F101" s="117"/>
      <c r="G101" s="118"/>
      <c r="H101" s="117"/>
      <c r="I101" s="117"/>
      <c r="J101" s="113"/>
      <c r="K101" s="113"/>
      <c r="L101" s="113"/>
      <c r="M101" s="113"/>
      <c r="N101" s="113"/>
      <c r="O101" s="81"/>
      <c r="P101" s="81"/>
      <c r="Q101" s="115"/>
      <c r="R101" s="115"/>
      <c r="S101" s="115"/>
    </row>
    <row r="102" spans="2:19" x14ac:dyDescent="0.3">
      <c r="B102" s="113"/>
      <c r="C102" s="117"/>
      <c r="D102" s="117"/>
      <c r="E102" s="117"/>
      <c r="F102" s="117"/>
      <c r="G102" s="118"/>
      <c r="H102" s="117"/>
      <c r="I102" s="117"/>
      <c r="J102" s="113"/>
      <c r="K102" s="113"/>
      <c r="L102" s="113"/>
      <c r="M102" s="113"/>
      <c r="N102" s="113"/>
      <c r="O102" s="81"/>
      <c r="P102" s="81"/>
      <c r="Q102" s="115"/>
      <c r="R102" s="115"/>
      <c r="S102" s="115"/>
    </row>
    <row r="103" spans="2:19" x14ac:dyDescent="0.3">
      <c r="B103" s="113"/>
      <c r="C103" s="117"/>
      <c r="D103" s="117"/>
      <c r="E103" s="117"/>
      <c r="F103" s="117"/>
      <c r="G103" s="118"/>
      <c r="H103" s="117"/>
      <c r="I103" s="117"/>
      <c r="J103" s="113"/>
      <c r="K103" s="113"/>
      <c r="L103" s="113"/>
      <c r="M103" s="113"/>
      <c r="N103" s="113"/>
      <c r="O103" s="81"/>
      <c r="P103" s="81"/>
      <c r="Q103" s="115"/>
      <c r="R103" s="115"/>
      <c r="S103" s="115"/>
    </row>
    <row r="104" spans="2:19" x14ac:dyDescent="0.3">
      <c r="B104" s="113"/>
      <c r="C104" s="117"/>
      <c r="D104" s="117"/>
      <c r="E104" s="117"/>
      <c r="F104" s="117"/>
      <c r="G104" s="118"/>
      <c r="H104" s="117"/>
      <c r="I104" s="117"/>
      <c r="J104" s="113"/>
      <c r="K104" s="113"/>
      <c r="L104" s="113"/>
      <c r="M104" s="113"/>
      <c r="N104" s="113"/>
      <c r="O104" s="81"/>
      <c r="P104" s="81"/>
      <c r="Q104" s="115"/>
      <c r="R104" s="115"/>
      <c r="S104" s="115"/>
    </row>
    <row r="105" spans="2:19" x14ac:dyDescent="0.3">
      <c r="B105" s="113"/>
      <c r="C105" s="117"/>
      <c r="D105" s="117"/>
      <c r="E105" s="117"/>
      <c r="F105" s="117"/>
      <c r="G105" s="118"/>
      <c r="H105" s="117"/>
      <c r="I105" s="117"/>
      <c r="J105" s="113"/>
      <c r="K105" s="113"/>
      <c r="L105" s="113"/>
      <c r="M105" s="113"/>
      <c r="N105" s="113"/>
      <c r="O105" s="81"/>
      <c r="P105" s="81"/>
      <c r="Q105" s="115"/>
      <c r="R105" s="115"/>
      <c r="S105" s="115"/>
    </row>
    <row r="106" spans="2:19" x14ac:dyDescent="0.3">
      <c r="B106" s="113"/>
      <c r="C106" s="117"/>
      <c r="D106" s="117"/>
      <c r="E106" s="117"/>
      <c r="F106" s="117"/>
      <c r="G106" s="118"/>
      <c r="H106" s="117"/>
      <c r="I106" s="117"/>
      <c r="J106" s="113"/>
      <c r="K106" s="113"/>
      <c r="L106" s="113"/>
      <c r="M106" s="113"/>
      <c r="N106" s="113"/>
      <c r="O106" s="81"/>
      <c r="P106" s="81"/>
      <c r="Q106" s="115"/>
      <c r="R106" s="115"/>
      <c r="S106" s="115"/>
    </row>
    <row r="107" spans="2:19" x14ac:dyDescent="0.3">
      <c r="B107" s="113"/>
      <c r="C107" s="117"/>
      <c r="D107" s="117"/>
      <c r="E107" s="117"/>
      <c r="F107" s="117"/>
      <c r="G107" s="118"/>
      <c r="H107" s="117"/>
      <c r="I107" s="117"/>
      <c r="J107" s="113"/>
      <c r="K107" s="113"/>
      <c r="L107" s="113"/>
      <c r="M107" s="113"/>
      <c r="N107" s="113"/>
      <c r="O107" s="81"/>
      <c r="P107" s="81"/>
      <c r="Q107" s="115"/>
      <c r="R107" s="115"/>
      <c r="S107" s="115"/>
    </row>
    <row r="108" spans="2:19" x14ac:dyDescent="0.3">
      <c r="B108" s="113"/>
      <c r="C108" s="117"/>
      <c r="D108" s="117"/>
      <c r="E108" s="117"/>
      <c r="F108" s="117"/>
      <c r="G108" s="118"/>
      <c r="H108" s="117"/>
      <c r="I108" s="117"/>
      <c r="J108" s="113"/>
      <c r="K108" s="113"/>
      <c r="L108" s="113"/>
      <c r="M108" s="113"/>
      <c r="N108" s="113"/>
      <c r="O108" s="81"/>
      <c r="P108" s="81"/>
      <c r="Q108" s="115"/>
      <c r="R108" s="115"/>
      <c r="S108" s="115"/>
    </row>
    <row r="109" spans="2:19" x14ac:dyDescent="0.3">
      <c r="B109" s="113"/>
      <c r="C109" s="117"/>
      <c r="D109" s="117"/>
      <c r="E109" s="117"/>
      <c r="F109" s="117"/>
      <c r="G109" s="118"/>
      <c r="H109" s="117"/>
      <c r="I109" s="117"/>
      <c r="J109" s="113"/>
      <c r="K109" s="113"/>
      <c r="L109" s="113"/>
      <c r="M109" s="113"/>
      <c r="N109" s="113"/>
      <c r="O109" s="81"/>
      <c r="P109" s="81"/>
      <c r="Q109" s="115"/>
      <c r="R109" s="115"/>
      <c r="S109" s="115"/>
    </row>
    <row r="110" spans="2:19" x14ac:dyDescent="0.3">
      <c r="B110" s="113"/>
      <c r="C110" s="117"/>
      <c r="D110" s="117"/>
      <c r="E110" s="117"/>
      <c r="F110" s="117"/>
      <c r="G110" s="118"/>
      <c r="H110" s="117"/>
      <c r="I110" s="117"/>
      <c r="J110" s="113"/>
      <c r="K110" s="113"/>
      <c r="L110" s="113"/>
      <c r="M110" s="113"/>
      <c r="N110" s="113"/>
      <c r="O110" s="81"/>
      <c r="P110" s="81"/>
      <c r="Q110" s="115"/>
      <c r="R110" s="115"/>
      <c r="S110" s="115"/>
    </row>
    <row r="111" spans="2:19" x14ac:dyDescent="0.3">
      <c r="B111" s="113"/>
      <c r="C111" s="117"/>
      <c r="D111" s="117"/>
      <c r="E111" s="117"/>
      <c r="F111" s="117"/>
      <c r="G111" s="118"/>
      <c r="H111" s="117"/>
      <c r="I111" s="117"/>
      <c r="J111" s="113"/>
      <c r="K111" s="113"/>
      <c r="L111" s="113"/>
      <c r="M111" s="113"/>
      <c r="N111" s="113"/>
      <c r="O111" s="81"/>
      <c r="P111" s="81"/>
      <c r="Q111" s="115"/>
      <c r="R111" s="115"/>
      <c r="S111" s="115"/>
    </row>
    <row r="112" spans="2:19" x14ac:dyDescent="0.3">
      <c r="B112" s="113"/>
      <c r="C112" s="117"/>
      <c r="D112" s="117"/>
      <c r="E112" s="117"/>
      <c r="F112" s="117"/>
      <c r="G112" s="118"/>
      <c r="H112" s="117"/>
      <c r="I112" s="117"/>
      <c r="J112" s="113"/>
      <c r="K112" s="113"/>
      <c r="L112" s="113"/>
      <c r="M112" s="113"/>
      <c r="N112" s="113"/>
      <c r="O112" s="81"/>
      <c r="P112" s="81"/>
      <c r="Q112" s="115"/>
      <c r="R112" s="115"/>
      <c r="S112" s="115"/>
    </row>
    <row r="113" spans="2:19" x14ac:dyDescent="0.3">
      <c r="B113" s="113"/>
      <c r="C113" s="117"/>
      <c r="D113" s="117"/>
      <c r="E113" s="117"/>
      <c r="F113" s="117"/>
      <c r="G113" s="118"/>
      <c r="H113" s="117"/>
      <c r="I113" s="117"/>
      <c r="J113" s="113"/>
      <c r="K113" s="113"/>
      <c r="L113" s="113"/>
      <c r="M113" s="113"/>
      <c r="N113" s="113"/>
      <c r="O113" s="81"/>
      <c r="P113" s="81"/>
      <c r="Q113" s="115"/>
      <c r="R113" s="115"/>
      <c r="S113" s="115"/>
    </row>
    <row r="114" spans="2:19" x14ac:dyDescent="0.3">
      <c r="B114" s="113"/>
      <c r="C114" s="117"/>
      <c r="D114" s="117"/>
      <c r="E114" s="117"/>
      <c r="F114" s="117"/>
      <c r="G114" s="118"/>
      <c r="H114" s="117"/>
      <c r="I114" s="117"/>
      <c r="J114" s="113"/>
      <c r="K114" s="113"/>
      <c r="L114" s="113"/>
      <c r="M114" s="113"/>
      <c r="N114" s="113"/>
      <c r="O114" s="81"/>
      <c r="P114" s="81"/>
      <c r="Q114" s="115"/>
      <c r="R114" s="115"/>
      <c r="S114" s="115"/>
    </row>
    <row r="115" spans="2:19" x14ac:dyDescent="0.3">
      <c r="B115" s="113"/>
      <c r="C115" s="117"/>
      <c r="D115" s="117"/>
      <c r="E115" s="117"/>
      <c r="F115" s="117"/>
      <c r="G115" s="118"/>
      <c r="H115" s="117"/>
      <c r="I115" s="117"/>
      <c r="J115" s="113"/>
      <c r="K115" s="113"/>
      <c r="L115" s="113"/>
      <c r="M115" s="113"/>
      <c r="N115" s="113"/>
      <c r="O115" s="81"/>
      <c r="P115" s="81"/>
      <c r="Q115" s="115"/>
      <c r="R115" s="115"/>
      <c r="S115" s="115"/>
    </row>
    <row r="116" spans="2:19" x14ac:dyDescent="0.3">
      <c r="B116" s="113"/>
      <c r="C116" s="117"/>
      <c r="D116" s="117"/>
      <c r="E116" s="117"/>
      <c r="F116" s="117"/>
      <c r="G116" s="118"/>
      <c r="H116" s="117"/>
      <c r="I116" s="117"/>
      <c r="J116" s="113"/>
      <c r="K116" s="113"/>
      <c r="L116" s="113"/>
      <c r="M116" s="113"/>
      <c r="N116" s="113"/>
      <c r="O116" s="81"/>
      <c r="P116" s="81"/>
      <c r="Q116" s="115"/>
      <c r="R116" s="115"/>
      <c r="S116" s="115"/>
    </row>
    <row r="117" spans="2:19" x14ac:dyDescent="0.3">
      <c r="B117" s="113"/>
      <c r="C117" s="117"/>
      <c r="D117" s="117"/>
      <c r="E117" s="117"/>
      <c r="F117" s="117"/>
      <c r="G117" s="118"/>
      <c r="H117" s="117"/>
      <c r="I117" s="117"/>
      <c r="J117" s="113"/>
      <c r="K117" s="113"/>
      <c r="L117" s="113"/>
      <c r="M117" s="113"/>
      <c r="N117" s="113"/>
      <c r="O117" s="81"/>
      <c r="P117" s="81"/>
      <c r="Q117" s="113"/>
      <c r="R117" s="113"/>
      <c r="S117" s="113"/>
    </row>
    <row r="118" spans="2:19" x14ac:dyDescent="0.3">
      <c r="B118" s="113"/>
      <c r="C118" s="117"/>
      <c r="D118" s="117"/>
      <c r="E118" s="117"/>
      <c r="F118" s="117"/>
      <c r="G118" s="118"/>
      <c r="H118" s="117"/>
      <c r="I118" s="117"/>
      <c r="J118" s="113"/>
      <c r="K118" s="113"/>
      <c r="L118" s="113"/>
      <c r="M118" s="113"/>
      <c r="N118" s="113"/>
      <c r="O118" s="81"/>
      <c r="P118" s="81"/>
      <c r="Q118" s="113"/>
      <c r="R118" s="113"/>
      <c r="S118" s="113"/>
    </row>
    <row r="119" spans="2:19" x14ac:dyDescent="0.3">
      <c r="B119" s="113"/>
      <c r="C119" s="117"/>
      <c r="D119" s="117"/>
      <c r="E119" s="117"/>
      <c r="F119" s="117"/>
      <c r="G119" s="118"/>
      <c r="H119" s="117"/>
      <c r="I119" s="117"/>
      <c r="J119" s="113"/>
      <c r="K119" s="113"/>
      <c r="L119" s="113"/>
      <c r="M119" s="113"/>
      <c r="N119" s="113"/>
      <c r="O119" s="81"/>
      <c r="P119" s="81"/>
      <c r="Q119" s="113"/>
      <c r="R119" s="113"/>
      <c r="S119" s="113"/>
    </row>
    <row r="120" spans="2:19" x14ac:dyDescent="0.3">
      <c r="B120" s="113"/>
      <c r="C120" s="117"/>
      <c r="D120" s="117"/>
      <c r="E120" s="117"/>
      <c r="F120" s="117"/>
      <c r="G120" s="118"/>
      <c r="H120" s="117"/>
      <c r="I120" s="117"/>
      <c r="J120" s="113"/>
      <c r="K120" s="113"/>
      <c r="L120" s="113"/>
      <c r="M120" s="113"/>
      <c r="N120" s="113"/>
      <c r="O120" s="81"/>
      <c r="P120" s="81"/>
      <c r="Q120" s="113"/>
      <c r="R120" s="113"/>
      <c r="S120" s="113"/>
    </row>
    <row r="121" spans="2:19" x14ac:dyDescent="0.3">
      <c r="B121" s="113"/>
      <c r="C121" s="117"/>
      <c r="D121" s="117"/>
      <c r="E121" s="117"/>
      <c r="F121" s="117"/>
      <c r="G121" s="118"/>
      <c r="H121" s="117"/>
      <c r="I121" s="117"/>
      <c r="J121" s="113"/>
      <c r="K121" s="113"/>
      <c r="L121" s="113"/>
      <c r="M121" s="113"/>
      <c r="N121" s="113"/>
      <c r="O121" s="81"/>
      <c r="P121" s="81"/>
      <c r="Q121" s="113"/>
      <c r="R121" s="113"/>
      <c r="S121" s="113"/>
    </row>
    <row r="122" spans="2:19" x14ac:dyDescent="0.3">
      <c r="B122" s="113"/>
      <c r="C122" s="117"/>
      <c r="D122" s="117"/>
      <c r="E122" s="117"/>
      <c r="F122" s="117"/>
      <c r="G122" s="118"/>
      <c r="H122" s="117"/>
      <c r="I122" s="117"/>
      <c r="J122" s="113"/>
      <c r="K122" s="113"/>
      <c r="L122" s="113"/>
      <c r="M122" s="113"/>
      <c r="N122" s="113"/>
      <c r="O122" s="81"/>
      <c r="P122" s="81"/>
      <c r="Q122" s="113"/>
      <c r="R122" s="113"/>
      <c r="S122" s="113"/>
    </row>
    <row r="123" spans="2:19" x14ac:dyDescent="0.3">
      <c r="B123" s="113"/>
      <c r="C123" s="117"/>
      <c r="D123" s="117"/>
      <c r="E123" s="117"/>
      <c r="F123" s="117"/>
      <c r="G123" s="118"/>
      <c r="H123" s="117"/>
      <c r="I123" s="117"/>
      <c r="J123" s="113"/>
      <c r="K123" s="113"/>
      <c r="L123" s="113"/>
      <c r="M123" s="113"/>
      <c r="N123" s="113"/>
      <c r="O123" s="81"/>
      <c r="P123" s="81"/>
      <c r="Q123" s="113"/>
      <c r="R123" s="113"/>
      <c r="S123" s="113"/>
    </row>
    <row r="124" spans="2:19" x14ac:dyDescent="0.3">
      <c r="B124" s="113"/>
      <c r="C124" s="117"/>
      <c r="D124" s="117"/>
      <c r="E124" s="117"/>
      <c r="F124" s="117"/>
      <c r="G124" s="118"/>
      <c r="H124" s="117"/>
      <c r="I124" s="117"/>
      <c r="J124" s="113"/>
      <c r="K124" s="113"/>
      <c r="L124" s="113"/>
      <c r="M124" s="113"/>
      <c r="N124" s="113"/>
      <c r="O124" s="81"/>
      <c r="P124" s="81"/>
      <c r="Q124" s="113"/>
      <c r="R124" s="113"/>
      <c r="S124" s="113"/>
    </row>
    <row r="125" spans="2:19" x14ac:dyDescent="0.3">
      <c r="B125" s="113"/>
      <c r="C125" s="117"/>
      <c r="D125" s="117"/>
      <c r="E125" s="117"/>
      <c r="F125" s="117"/>
      <c r="G125" s="118"/>
      <c r="H125" s="117"/>
      <c r="I125" s="117"/>
      <c r="J125" s="113"/>
      <c r="K125" s="113"/>
      <c r="L125" s="113"/>
      <c r="M125" s="113"/>
      <c r="N125" s="113"/>
      <c r="O125" s="81"/>
      <c r="P125" s="81"/>
      <c r="Q125" s="113"/>
      <c r="R125" s="113"/>
      <c r="S125" s="113"/>
    </row>
    <row r="126" spans="2:19" x14ac:dyDescent="0.3">
      <c r="B126" s="113"/>
      <c r="C126" s="117"/>
      <c r="D126" s="117"/>
      <c r="E126" s="117"/>
      <c r="F126" s="117"/>
      <c r="G126" s="118"/>
      <c r="H126" s="117"/>
      <c r="I126" s="117"/>
      <c r="J126" s="113"/>
      <c r="K126" s="113"/>
      <c r="L126" s="113"/>
      <c r="M126" s="113"/>
      <c r="N126" s="113"/>
      <c r="O126" s="81"/>
      <c r="P126" s="81"/>
      <c r="Q126" s="113"/>
      <c r="R126" s="113"/>
      <c r="S126" s="113"/>
    </row>
    <row r="127" spans="2:19" x14ac:dyDescent="0.3">
      <c r="B127" s="113"/>
      <c r="C127" s="117"/>
      <c r="D127" s="117"/>
      <c r="E127" s="117"/>
      <c r="F127" s="117"/>
      <c r="G127" s="118"/>
      <c r="H127" s="117"/>
      <c r="I127" s="117"/>
      <c r="J127" s="113"/>
      <c r="K127" s="113"/>
      <c r="L127" s="113"/>
      <c r="M127" s="113"/>
      <c r="N127" s="113"/>
      <c r="O127" s="81"/>
      <c r="P127" s="81"/>
      <c r="Q127" s="113"/>
      <c r="R127" s="113"/>
      <c r="S127" s="113"/>
    </row>
    <row r="128" spans="2:19" x14ac:dyDescent="0.3">
      <c r="B128" s="113"/>
      <c r="C128" s="117"/>
      <c r="D128" s="117"/>
      <c r="E128" s="117"/>
      <c r="F128" s="117"/>
      <c r="G128" s="118"/>
      <c r="H128" s="117"/>
      <c r="I128" s="117"/>
      <c r="J128" s="113"/>
      <c r="K128" s="113"/>
      <c r="L128" s="113"/>
      <c r="M128" s="113"/>
      <c r="N128" s="113"/>
      <c r="O128" s="81"/>
      <c r="P128" s="81"/>
      <c r="Q128" s="113"/>
      <c r="R128" s="113"/>
      <c r="S128" s="113"/>
    </row>
    <row r="129" spans="2:19" x14ac:dyDescent="0.3">
      <c r="B129" s="113"/>
      <c r="C129" s="117"/>
      <c r="D129" s="117"/>
      <c r="E129" s="117"/>
      <c r="F129" s="117"/>
      <c r="G129" s="118"/>
      <c r="H129" s="117"/>
      <c r="I129" s="117"/>
      <c r="J129" s="113"/>
      <c r="K129" s="113"/>
      <c r="L129" s="113"/>
      <c r="M129" s="113"/>
      <c r="N129" s="113"/>
      <c r="O129" s="81"/>
      <c r="P129" s="81"/>
      <c r="Q129" s="113"/>
      <c r="R129" s="113"/>
      <c r="S129" s="113"/>
    </row>
    <row r="130" spans="2:19" x14ac:dyDescent="0.3">
      <c r="B130" s="113"/>
      <c r="C130" s="117"/>
      <c r="D130" s="117"/>
      <c r="E130" s="117"/>
      <c r="F130" s="117"/>
      <c r="G130" s="118"/>
      <c r="H130" s="117"/>
      <c r="I130" s="117"/>
      <c r="J130" s="113"/>
      <c r="K130" s="113"/>
      <c r="L130" s="113"/>
      <c r="M130" s="113"/>
      <c r="N130" s="113"/>
      <c r="O130" s="81"/>
      <c r="P130" s="81"/>
      <c r="Q130" s="113"/>
      <c r="R130" s="113"/>
      <c r="S130" s="113"/>
    </row>
    <row r="131" spans="2:19" x14ac:dyDescent="0.3">
      <c r="B131" s="113"/>
      <c r="C131" s="117"/>
      <c r="D131" s="117"/>
      <c r="E131" s="117"/>
      <c r="F131" s="117"/>
      <c r="G131" s="118"/>
      <c r="H131" s="117"/>
      <c r="I131" s="117"/>
      <c r="J131" s="113"/>
      <c r="K131" s="113"/>
      <c r="L131" s="113"/>
      <c r="M131" s="113"/>
      <c r="N131" s="113"/>
      <c r="O131" s="81"/>
      <c r="P131" s="81"/>
      <c r="Q131" s="113"/>
      <c r="R131" s="113"/>
      <c r="S131" s="113"/>
    </row>
    <row r="132" spans="2:19" x14ac:dyDescent="0.3">
      <c r="B132" s="113"/>
      <c r="C132" s="117"/>
      <c r="D132" s="117"/>
      <c r="E132" s="117"/>
      <c r="F132" s="117"/>
      <c r="G132" s="118"/>
      <c r="H132" s="117"/>
      <c r="I132" s="117"/>
      <c r="J132" s="113"/>
      <c r="K132" s="113"/>
      <c r="L132" s="113"/>
      <c r="M132" s="113"/>
      <c r="N132" s="113"/>
      <c r="O132" s="81"/>
      <c r="P132" s="81"/>
      <c r="Q132" s="113"/>
      <c r="R132" s="113"/>
      <c r="S132" s="113"/>
    </row>
    <row r="133" spans="2:19" x14ac:dyDescent="0.3">
      <c r="B133" s="113"/>
      <c r="C133" s="117"/>
      <c r="D133" s="117"/>
      <c r="E133" s="117"/>
      <c r="F133" s="117"/>
      <c r="G133" s="118"/>
      <c r="H133" s="117"/>
      <c r="I133" s="117"/>
      <c r="J133" s="113"/>
      <c r="K133" s="113"/>
      <c r="L133" s="113"/>
      <c r="M133" s="113"/>
      <c r="N133" s="113"/>
      <c r="O133" s="81"/>
      <c r="P133" s="81"/>
      <c r="Q133" s="113"/>
      <c r="R133" s="113"/>
      <c r="S133" s="113"/>
    </row>
    <row r="134" spans="2:19" x14ac:dyDescent="0.3">
      <c r="B134" s="113"/>
      <c r="C134" s="117"/>
      <c r="D134" s="117"/>
      <c r="E134" s="117"/>
      <c r="F134" s="117"/>
      <c r="G134" s="118"/>
      <c r="H134" s="117"/>
      <c r="I134" s="117"/>
      <c r="J134" s="113"/>
      <c r="K134" s="113"/>
      <c r="L134" s="113"/>
      <c r="M134" s="113"/>
      <c r="N134" s="113"/>
      <c r="O134" s="81"/>
      <c r="P134" s="81"/>
      <c r="Q134" s="113"/>
      <c r="R134" s="113"/>
      <c r="S134" s="113"/>
    </row>
    <row r="135" spans="2:19" x14ac:dyDescent="0.3">
      <c r="B135" s="113"/>
      <c r="C135" s="117"/>
      <c r="D135" s="117"/>
      <c r="E135" s="117"/>
      <c r="F135" s="117"/>
      <c r="G135" s="118"/>
      <c r="H135" s="117"/>
      <c r="I135" s="117"/>
      <c r="J135" s="113"/>
      <c r="K135" s="113"/>
      <c r="L135" s="113"/>
      <c r="M135" s="113"/>
      <c r="N135" s="113"/>
      <c r="O135" s="81"/>
      <c r="P135" s="81"/>
      <c r="Q135" s="113"/>
      <c r="R135" s="113"/>
      <c r="S135" s="113"/>
    </row>
    <row r="136" spans="2:19" x14ac:dyDescent="0.3">
      <c r="B136" s="113"/>
      <c r="C136" s="117"/>
      <c r="D136" s="117"/>
      <c r="E136" s="117"/>
      <c r="F136" s="117"/>
      <c r="G136" s="118"/>
      <c r="H136" s="117"/>
      <c r="I136" s="117"/>
      <c r="J136" s="113"/>
      <c r="K136" s="113"/>
      <c r="L136" s="113"/>
      <c r="M136" s="113"/>
      <c r="N136" s="113"/>
      <c r="O136" s="81"/>
      <c r="P136" s="81"/>
      <c r="Q136" s="113"/>
      <c r="R136" s="113"/>
      <c r="S136" s="113"/>
    </row>
    <row r="137" spans="2:19" x14ac:dyDescent="0.3">
      <c r="B137" s="81"/>
      <c r="C137" s="81"/>
      <c r="D137" s="81"/>
      <c r="E137" s="81"/>
      <c r="F137" s="81"/>
      <c r="G137" s="81"/>
      <c r="H137" s="80"/>
      <c r="I137" s="80"/>
      <c r="J137" s="119"/>
      <c r="K137" s="81"/>
      <c r="L137" s="81"/>
      <c r="M137" s="81"/>
      <c r="N137" s="81"/>
      <c r="O137" s="81"/>
      <c r="P137" s="81"/>
      <c r="Q137" s="81"/>
      <c r="R137" s="81"/>
      <c r="S137" s="81"/>
    </row>
    <row r="138" spans="2:19" x14ac:dyDescent="0.3">
      <c r="B138" s="81"/>
      <c r="C138" s="81"/>
      <c r="D138" s="81"/>
      <c r="E138" s="81"/>
      <c r="F138" s="81"/>
      <c r="G138" s="81"/>
      <c r="H138" s="80"/>
      <c r="I138" s="80"/>
      <c r="J138" s="119"/>
      <c r="K138" s="81"/>
      <c r="L138" s="81"/>
      <c r="M138" s="81"/>
      <c r="N138" s="81"/>
      <c r="O138" s="81"/>
      <c r="P138" s="81"/>
      <c r="Q138" s="81"/>
      <c r="R138" s="81"/>
      <c r="S138" s="81"/>
    </row>
    <row r="139" spans="2:19" x14ac:dyDescent="0.3">
      <c r="B139" s="81"/>
      <c r="C139" s="81"/>
      <c r="D139" s="81"/>
      <c r="E139" s="81"/>
      <c r="F139" s="81"/>
      <c r="G139" s="81"/>
      <c r="H139" s="80"/>
      <c r="I139" s="80"/>
      <c r="J139" s="81"/>
      <c r="K139" s="81"/>
      <c r="L139" s="81"/>
      <c r="M139" s="81"/>
      <c r="N139" s="81"/>
      <c r="O139" s="81"/>
      <c r="P139" s="81"/>
      <c r="Q139" s="81"/>
      <c r="R139" s="81"/>
      <c r="S139" s="81"/>
    </row>
    <row r="140" spans="2:19" x14ac:dyDescent="0.3">
      <c r="B140" s="81"/>
      <c r="C140" s="81"/>
      <c r="D140" s="81"/>
      <c r="E140" s="81"/>
      <c r="F140" s="81"/>
      <c r="G140" s="81"/>
      <c r="H140" s="81"/>
      <c r="I140" s="81"/>
      <c r="J140" s="113"/>
      <c r="K140" s="81"/>
      <c r="L140" s="81"/>
      <c r="M140" s="81"/>
      <c r="N140" s="81"/>
      <c r="O140" s="81"/>
      <c r="P140" s="81"/>
      <c r="Q140" s="81"/>
      <c r="R140" s="81"/>
      <c r="S140" s="81"/>
    </row>
  </sheetData>
  <sheetProtection password="CB5F" sheet="1" objects="1" scenarios="1"/>
  <mergeCells count="6">
    <mergeCell ref="F2:K2"/>
    <mergeCell ref="C13:E13"/>
    <mergeCell ref="F13:H13"/>
    <mergeCell ref="I13:K13"/>
    <mergeCell ref="B47:D47"/>
    <mergeCell ref="B46:D4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
  <sheetViews>
    <sheetView workbookViewId="0">
      <selection activeCell="C8" sqref="C8"/>
    </sheetView>
  </sheetViews>
  <sheetFormatPr defaultRowHeight="14.4" x14ac:dyDescent="0.3"/>
  <cols>
    <col min="1" max="1" width="3.109375" style="3" customWidth="1"/>
    <col min="2" max="2" width="38.33203125" style="3" customWidth="1"/>
    <col min="3" max="5" width="15" style="3" customWidth="1"/>
    <col min="6" max="6" width="84.109375" style="3" customWidth="1"/>
    <col min="7" max="16384" width="8.88671875" style="3"/>
  </cols>
  <sheetData>
    <row r="1" spans="2:6" ht="15.75" thickBot="1" x14ac:dyDescent="0.3"/>
    <row r="2" spans="2:6" ht="15.75" thickBot="1" x14ac:dyDescent="0.3">
      <c r="B2" s="140" t="s">
        <v>41</v>
      </c>
      <c r="C2" s="45" t="s">
        <v>2</v>
      </c>
      <c r="D2" s="46" t="s">
        <v>3</v>
      </c>
      <c r="E2" s="47" t="s">
        <v>4</v>
      </c>
      <c r="F2" s="8" t="s">
        <v>55</v>
      </c>
    </row>
    <row r="3" spans="2:6" ht="15" x14ac:dyDescent="0.25">
      <c r="B3" s="48" t="s">
        <v>42</v>
      </c>
      <c r="C3" s="143">
        <f>'Capital Cost'!C28</f>
        <v>0</v>
      </c>
      <c r="D3" s="144">
        <f>'Capital Cost'!D28</f>
        <v>0</v>
      </c>
      <c r="E3" s="145">
        <f>'Capital Cost'!E28</f>
        <v>0</v>
      </c>
    </row>
    <row r="4" spans="2:6" ht="15" x14ac:dyDescent="0.25">
      <c r="B4" s="51" t="s">
        <v>43</v>
      </c>
      <c r="C4" s="146">
        <f>'Capital Cost'!C29</f>
        <v>0</v>
      </c>
      <c r="D4" s="147">
        <f>'Capital Cost'!D29</f>
        <v>0</v>
      </c>
      <c r="E4" s="148">
        <f>'Capital Cost'!E29</f>
        <v>0</v>
      </c>
    </row>
    <row r="5" spans="2:6" ht="15" x14ac:dyDescent="0.25">
      <c r="B5" s="51" t="s">
        <v>44</v>
      </c>
      <c r="C5" s="146" t="e">
        <f>'Annual Operating Expenses'!C36/C6</f>
        <v>#DIV/0!</v>
      </c>
      <c r="D5" s="147" t="e">
        <f>'Annual Operating Expenses'!D36/D6</f>
        <v>#DIV/0!</v>
      </c>
      <c r="E5" s="148" t="e">
        <f>'Annual Operating Expenses'!E36/E6</f>
        <v>#DIV/0!</v>
      </c>
    </row>
    <row r="6" spans="2:6" ht="15" x14ac:dyDescent="0.25">
      <c r="B6" s="51" t="s">
        <v>45</v>
      </c>
      <c r="C6" s="146">
        <f>'Annual Energy Production'!E47</f>
        <v>0</v>
      </c>
      <c r="D6" s="147">
        <f>'Annual Energy Production'!H47</f>
        <v>0</v>
      </c>
      <c r="E6" s="148">
        <f>'Annual Energy Production'!K47</f>
        <v>0</v>
      </c>
    </row>
    <row r="7" spans="2:6" ht="15" thickBot="1" x14ac:dyDescent="0.35">
      <c r="B7" s="141" t="s">
        <v>47</v>
      </c>
      <c r="C7" s="165">
        <v>7.3999999999999996E-2</v>
      </c>
      <c r="D7" s="165">
        <v>7.3999999999999996E-2</v>
      </c>
      <c r="E7" s="165">
        <v>7.3999999999999996E-2</v>
      </c>
    </row>
    <row r="8" spans="2:6" ht="15.75" thickBot="1" x14ac:dyDescent="0.3">
      <c r="B8" s="142" t="s">
        <v>46</v>
      </c>
      <c r="C8" s="149" t="e">
        <f>(C7*(C3+C4))/C6+C5</f>
        <v>#DIV/0!</v>
      </c>
      <c r="D8" s="150" t="e">
        <f t="shared" ref="D8:E8" si="0">(D7*(D3+D4))/D6+D5</f>
        <v>#DIV/0!</v>
      </c>
      <c r="E8" s="151" t="e">
        <f t="shared" si="0"/>
        <v>#DIV/0!</v>
      </c>
    </row>
  </sheetData>
  <sheetProtection password="CB5F" sheet="1" objects="1" scenarios="1"/>
  <pageMargins left="0.7" right="0.7" top="0.75" bottom="0.75" header="0.3" footer="0.3"/>
  <pageSetup orientation="portrait" r:id="rId1"/>
  <ignoredErrors>
    <ignoredError sqref="C5:E5"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Capital Cost</vt:lpstr>
      <vt:lpstr>Annual Operating Expenses</vt:lpstr>
      <vt:lpstr>Annual Energy Production</vt:lpstr>
      <vt:lpstr>LCOE</vt:lpstr>
    </vt:vector>
  </TitlesOfParts>
  <Company>NREL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Maples</dc:creator>
  <cp:lastModifiedBy>NREL</cp:lastModifiedBy>
  <dcterms:created xsi:type="dcterms:W3CDTF">2014-11-17T16:36:25Z</dcterms:created>
  <dcterms:modified xsi:type="dcterms:W3CDTF">2017-03-10T00:14:41Z</dcterms:modified>
</cp:coreProperties>
</file>