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BIDS 2022\RFB-UC22-068 PAPER GOODS 2022-23\SPECS AND ADDENDUM\"/>
    </mc:Choice>
  </mc:AlternateContent>
  <xr:revisionPtr revIDLastSave="0" documentId="13_ncr:1_{18D110EE-2735-45C3-BF55-C2E73064CE05}" xr6:coauthVersionLast="47" xr6:coauthVersionMax="47" xr10:uidLastSave="{00000000-0000-0000-0000-000000000000}"/>
  <bookViews>
    <workbookView xWindow="3510" yWindow="1770" windowWidth="23400" windowHeight="14430" xr2:uid="{17A4B43A-BADD-4B2C-8A57-F4AC94019779}"/>
  </bookViews>
  <sheets>
    <sheet name="Sheet1" sheetId="1" r:id="rId1"/>
  </sheets>
  <definedNames>
    <definedName name="_xlnm.Print_Area" localSheetId="0">Sheet1!$A$1:$K$44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 l="1"/>
  <c r="B16" i="1"/>
  <c r="C10" i="1"/>
  <c r="B17" i="1"/>
  <c r="A12" i="1"/>
  <c r="C17" i="1"/>
  <c r="C16" i="1"/>
  <c r="C15" i="1"/>
  <c r="C29" i="1"/>
  <c r="C30" i="1"/>
  <c r="C24" i="1"/>
  <c r="C23" i="1"/>
  <c r="C18" i="1"/>
  <c r="C25" i="1"/>
  <c r="C21" i="1"/>
  <c r="C19" i="1"/>
  <c r="C14" i="1"/>
  <c r="C13" i="1"/>
  <c r="C12" i="1"/>
  <c r="C36" i="1"/>
  <c r="C35" i="1"/>
  <c r="C34" i="1"/>
  <c r="C33" i="1"/>
  <c r="C32" i="1"/>
  <c r="C26" i="1"/>
  <c r="C20" i="1"/>
  <c r="C9" i="1"/>
  <c r="C8" i="1"/>
  <c r="A9" i="1"/>
  <c r="A10" i="1" s="1"/>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<sst xmlns="http://schemas.openxmlformats.org/spreadsheetml/2006/main" count="93" uniqueCount="71">
  <si>
    <t>DESCRIPTION</t>
  </si>
  <si>
    <t>VENDOR STOCK #</t>
  </si>
  <si>
    <r>
      <t>BRAND</t>
    </r>
    <r>
      <rPr>
        <sz val="10"/>
        <color rgb="FF000000"/>
        <rFont val="Calibri"/>
        <family val="2"/>
      </rPr>
      <t> </t>
    </r>
  </si>
  <si>
    <r>
      <t xml:space="preserve">EST QTY </t>
    </r>
    <r>
      <rPr>
        <b/>
        <sz val="9"/>
        <color rgb="FF000000"/>
        <rFont val="Calibri"/>
        <family val="2"/>
      </rPr>
      <t>(PACK)</t>
    </r>
  </si>
  <si>
    <r>
      <t> </t>
    </r>
    <r>
      <rPr>
        <b/>
        <sz val="10"/>
        <color rgb="FF000000"/>
        <rFont val="Calibri"/>
        <family val="2"/>
      </rPr>
      <t>VENDOR UNIT</t>
    </r>
    <r>
      <rPr>
        <sz val="10"/>
        <color rgb="FF000000"/>
        <rFont val="Calibri"/>
        <family val="2"/>
      </rPr>
      <t xml:space="preserve"> </t>
    </r>
    <r>
      <rPr>
        <b/>
        <sz val="10"/>
        <color rgb="FF000000"/>
        <rFont val="Calibri"/>
        <family val="2"/>
      </rPr>
      <t>PACK</t>
    </r>
  </si>
  <si>
    <t xml:space="preserve">BIDDER NAME: </t>
  </si>
  <si>
    <t>ITEM #</t>
  </si>
  <si>
    <r>
      <t xml:space="preserve">TOILET TISSUE,1 PLY INDIV. WRAPPED 1000 SHEETS/ROLL, </t>
    </r>
    <r>
      <rPr>
        <b/>
        <sz val="8"/>
        <color rgb="FF000000"/>
        <rFont val="Arial"/>
        <family val="2"/>
      </rPr>
      <t>4-1/2” wide rolls</t>
    </r>
  </si>
  <si>
    <t>MULTIFOLD TOWEL WHITE ONLY,  9 1/2" X 9 1/4", PROLINK RH525</t>
  </si>
  <si>
    <t>DISPENSER FOR SINGLE ROLL ESSITY 87T</t>
  </si>
  <si>
    <t>KITCHEN ROLL TOWEL 84/RL WHITE, 11"X8.8" 2 PLY, POLY WRAPPED, HB 1990</t>
  </si>
  <si>
    <t>FACIAL TISSUE (100 tissue/box) 8"x8"</t>
  </si>
  <si>
    <t>TRASH LINERS 24X24 CLEAR 6 MICRON HDPE, MIN WGT 9.1#/CS</t>
  </si>
  <si>
    <t>DREAD NOT WASTE BAG 22X16X58 or 60,2.3 MIL BLACK/GREY, MIN WGT 33#/CS</t>
  </si>
  <si>
    <t>TRANSLUCENT PLASTIC CUP 9 OZ.</t>
  </si>
  <si>
    <t>HAIR-NETS (BLACK) HN-500 831281</t>
  </si>
  <si>
    <t>#44 VENDING MAXI PADS, FOLDED  MT-4</t>
  </si>
  <si>
    <t>INDIV.SANITARY NAPKIN DISP. BAG 4”x 9”</t>
  </si>
  <si>
    <t>TAMPAX TAMPONS FOR VENDING MACHINE HOSPECO T500</t>
  </si>
  <si>
    <t>#8 GROCERY BAGS BROWN</t>
  </si>
  <si>
    <t>#20 TALL BROWN PAPER BAGS</t>
  </si>
  <si>
    <t>#20 TALL WHITE PAPER BAGS</t>
  </si>
  <si>
    <t>TWINE 30 PLY COTTON-2LB CONE</t>
  </si>
  <si>
    <t>STAINLESS STEEL SCRUBBING PADS SCOTCH BRITE #84- 49 GRAM MIN</t>
  </si>
  <si>
    <t>CASCADES PRO</t>
  </si>
  <si>
    <t>6 RLS/CS</t>
  </si>
  <si>
    <r>
      <t xml:space="preserve">CASCADES PRO CAS-T263 Perform™ Jumbo Toilet Paper, 2-Ply, 1400 Inch L x 3.5 Inch W  </t>
    </r>
    <r>
      <rPr>
        <b/>
        <sz val="8"/>
        <color rgb="FF000000"/>
        <rFont val="Arial"/>
        <family val="2"/>
      </rPr>
      <t>NO SUBS</t>
    </r>
  </si>
  <si>
    <t>200/CS</t>
  </si>
  <si>
    <t>TRASH LINERS 23X10X39, 33GAL CLEAR 1MIL MIN. MIN WGT 21#/CS</t>
  </si>
  <si>
    <t>96 RLS/CS</t>
  </si>
  <si>
    <t>36/CS</t>
  </si>
  <si>
    <t>2400/CS</t>
  </si>
  <si>
    <t>C' FOLD TOWEL 100% RECYCLED #100CB 10"X12 3/4"</t>
  </si>
  <si>
    <t>4000/CS</t>
  </si>
  <si>
    <t>EA</t>
  </si>
  <si>
    <t>30/CS</t>
  </si>
  <si>
    <t>2 TUBS/CS</t>
  </si>
  <si>
    <t>3 RLS/CS</t>
  </si>
  <si>
    <t>250/CS</t>
  </si>
  <si>
    <t>1000/CS</t>
  </si>
  <si>
    <t>500/CS</t>
  </si>
  <si>
    <t>150/CS</t>
  </si>
  <si>
    <t>100/CS</t>
  </si>
  <si>
    <t>2500/CS</t>
  </si>
  <si>
    <t>144/BX   10 BX/CS</t>
  </si>
  <si>
    <t>250/CTN</t>
  </si>
  <si>
    <t>500/BDL</t>
  </si>
  <si>
    <t>12/CS</t>
  </si>
  <si>
    <t>GREEN, FSC and/or % RECYCLED (SPECIFY)*</t>
  </si>
  <si>
    <t>*such as Green Seal, Forest Stewardship Council, or % Recycled Content</t>
  </si>
  <si>
    <t>EXCEL CARE</t>
  </si>
  <si>
    <r>
      <t>TRASH LINERS 43X48 CLEAR 22 MICRON HDPE</t>
    </r>
    <r>
      <rPr>
        <b/>
        <i/>
        <sz val="8"/>
        <color rgb="FF000000"/>
        <rFont val="Arial"/>
        <family val="2"/>
      </rPr>
      <t xml:space="preserve"> - ROLLED</t>
    </r>
  </si>
  <si>
    <r>
      <t xml:space="preserve">TRASH LINERS 33X40 CLEAR 11 MICRON HDPE </t>
    </r>
    <r>
      <rPr>
        <b/>
        <sz val="8"/>
        <color rgb="FF000000"/>
        <rFont val="Arial"/>
        <family val="2"/>
      </rPr>
      <t xml:space="preserve"> </t>
    </r>
    <r>
      <rPr>
        <b/>
        <i/>
        <sz val="8"/>
        <color rgb="FF000000"/>
        <rFont val="Arial"/>
        <family val="2"/>
      </rPr>
      <t>- ROLLED</t>
    </r>
  </si>
  <si>
    <r>
      <t>TRASH LINERS 24X33 CLEAR 10 MICRON HDPE</t>
    </r>
    <r>
      <rPr>
        <b/>
        <i/>
        <sz val="8"/>
        <color rgb="FF000000"/>
        <rFont val="Arial"/>
        <family val="2"/>
      </rPr>
      <t xml:space="preserve"> - ROLLED</t>
    </r>
  </si>
  <si>
    <r>
      <t>TRASH LINERS 24X31 CLEAR 8 MICRON HDPE, MIN WGT 15.62 #/CS – At Least 8 Micron</t>
    </r>
    <r>
      <rPr>
        <i/>
        <sz val="8"/>
        <color rgb="FF000000"/>
        <rFont val="Arial"/>
        <family val="2"/>
      </rPr>
      <t xml:space="preserve"> </t>
    </r>
    <r>
      <rPr>
        <b/>
        <i/>
        <sz val="8"/>
        <color rgb="FF000000"/>
        <rFont val="Arial"/>
        <family val="2"/>
      </rPr>
      <t>- ROLLED</t>
    </r>
  </si>
  <si>
    <r>
      <t>TRASH BAGS 1 MIL MIN. 23"X20"X46" CLEAR, MIN WGT 13#</t>
    </r>
    <r>
      <rPr>
        <sz val="8"/>
        <color rgb="FFFF0000"/>
        <rFont val="Arial"/>
        <family val="2"/>
      </rPr>
      <t xml:space="preserve"> </t>
    </r>
    <r>
      <rPr>
        <b/>
        <i/>
        <sz val="8"/>
        <rFont val="Arial"/>
        <family val="2"/>
      </rPr>
      <t xml:space="preserve"> - ROLLED</t>
    </r>
  </si>
  <si>
    <r>
      <t xml:space="preserve">ROLL TOWELS NATURAL – Scott Hard Roll Hand Towel 1005 or Bay West Wasau 459/ TORK 218004 </t>
    </r>
    <r>
      <rPr>
        <b/>
        <i/>
        <sz val="8"/>
        <color rgb="FF000000"/>
        <rFont val="Arial"/>
        <family val="2"/>
      </rPr>
      <t>ONLY</t>
    </r>
  </si>
  <si>
    <t>CASE WEIGHT</t>
  </si>
  <si>
    <r>
      <t xml:space="preserve">EXCEL CARE REUSABLE FOOD SERVICE WIPER 13.5” x 24” </t>
    </r>
    <r>
      <rPr>
        <b/>
        <i/>
        <sz val="8"/>
        <rFont val="Arial"/>
        <family val="2"/>
      </rPr>
      <t>NO SUBS</t>
    </r>
  </si>
  <si>
    <r>
      <t xml:space="preserve">CASCADES PRO CAS-T115 Perform™ Standard 1-Ply Towel Roll, 775 ft L x 7-1/2 Inch W </t>
    </r>
    <r>
      <rPr>
        <b/>
        <i/>
        <sz val="8"/>
        <color rgb="FF000000"/>
        <rFont val="Arial"/>
        <family val="2"/>
      </rPr>
      <t>NO SUBS</t>
    </r>
  </si>
  <si>
    <t>PRICE PER VENDOR UNIT</t>
  </si>
  <si>
    <t>ORIGITEM #</t>
  </si>
  <si>
    <t>PRICE PER  UNIT</t>
  </si>
  <si>
    <t>UNITS/ PACK</t>
  </si>
  <si>
    <r>
      <t> </t>
    </r>
    <r>
      <rPr>
        <b/>
        <sz val="10"/>
        <color rgb="FF000000"/>
        <rFont val="Calibri"/>
        <family val="2"/>
      </rPr>
      <t>VENDOR UNITS/PACK</t>
    </r>
  </si>
  <si>
    <t>CASE (PACK) PRICE</t>
  </si>
  <si>
    <t>BRAND:
CASE WGT:</t>
  </si>
  <si>
    <t>ALTERNATIVE ITEMS (Sustainable vs. Non-Sustainable, see General Specifications 3.0)</t>
  </si>
  <si>
    <r>
      <rPr>
        <b/>
        <sz val="14"/>
        <color theme="1"/>
        <rFont val="Calibri"/>
        <family val="2"/>
        <scheme val="minor"/>
      </rPr>
      <t xml:space="preserve">ATTACHMENT A:  RFB-UC22-068 JANITORIAL PAPER, TRASH BAGS &amp; RELATED PRODUCTS
</t>
    </r>
    <r>
      <rPr>
        <sz val="11"/>
        <color theme="1"/>
        <rFont val="Calibri"/>
        <family val="2"/>
        <scheme val="minor"/>
      </rPr>
      <t xml:space="preserve">
BIDDERS MUST FILL ALL PRICE SPACES AND COLUMNS WHETHER BIDDING EVERY ITEM OR NOT. 
INDICATE THOSE ITEMS THAT YOU ARE NOT BIDDING BY TYPING "NA", “NB” (No Bid), or “—” .
*****
THIS DOCUMENT AND OTHER FORMS MUST BE COMPLETED IN CONJUNCTION WITH THE BID SPECIFICATION DOCUMENT. 
PLEASE CONTACT PURCHASING AT 845-340-3400 IF YOU DO NOT HAVE THE ORIGINAL BID SPECIFICATION DOCUMENT.
*****
Either written/typed or digital format may be submitted. </t>
    </r>
    <r>
      <rPr>
        <b/>
        <sz val="11"/>
        <color theme="1"/>
        <rFont val="Calibri"/>
        <family val="2"/>
        <scheme val="minor"/>
      </rPr>
      <t xml:space="preserve">BID PRICING SHEETS MUST BE SUBMITTED IN DUPLICATE - either as a digital file with a paper printout; or an original paper only submission and one photocopy. </t>
    </r>
    <r>
      <rPr>
        <sz val="11"/>
        <color theme="1"/>
        <rFont val="Calibri"/>
        <family val="2"/>
        <scheme val="minor"/>
      </rPr>
      <t>If there is a price discrepancy between printed and digital formats, the price on the printed version will be used. BIDDER NAME MUST BE WRITTEN ON ALL PAPER PRINTED SHEETS.
In order to expedite bid processing, the County requests the provided spreadsheet submitted AS A SPREADSHEET FILE, NOT A PDF, via USB flash drive or CD. Emailing the pricing sheet is not acceptable. If submitting only paper, submissions must be typed figures or printed legibly in black ink.</t>
    </r>
  </si>
  <si>
    <t>(JAMES RIVER 020 or ATC-ENCORE UNACCEPTABLE)</t>
  </si>
  <si>
    <t>TOILET TISSUE 1-3/4" SPLIT CORE 4.5X4" x 1500 SHEETS, MORCON M1500 or equal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</si>
</sst>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font>
    <font>
      <sz val="11"/>
      <color rgb="FF000000"/>
      <name val="Calibri"/>
      <family val="2"/>
    </font>
    <font>
      <sz val="12"/>
      <color rgb="FF000000"/>
      <name val="Calibri"/>
      <family val="2"/>
    </font>
    <font>
      <b/>
      <sz val="9"/>
      <color rgb="FF000000"/>
      <name val="Calibri"/>
      <family val="2"/>
    </font>
    <font>
      <b/>
      <sz val="10"/>
      <color rgb="FF000000"/>
      <name val="Calibri"/>
      <family val="2"/>
    </font>
    <font>
      <sz val="10"/>
      <color rgb="FF000000"/>
      <name val="Calibri"/>
      <family val="2"/>
    </font>
    <font>
      <b/>
      <sz val="12"/>
      <color theme="1"/>
      <name val="Calibri"/>
      <family val="2"/>
      <scheme val="minor"/>
    </font>
    <font>
      <sz val="10.5"/>
      <color rgb="FF000000"/>
      <name val="Calibri"/>
      <family val="2"/>
    </font>
    <font>
      <sz val="9"/>
      <color theme="1"/>
      <name val="Calibri"/>
      <family val="2"/>
      <scheme val="minor"/>
    </font>
    <font>
      <b/>
      <sz val="9"/>
      <color theme="1"/>
      <name val="Calibri"/>
      <family val="2"/>
      <scheme val="minor"/>
    </font>
    <font>
      <i/>
      <sz val="11"/>
      <color theme="1"/>
      <name val="Calibri"/>
      <family val="2"/>
      <scheme val="minor"/>
    </font>
    <font>
      <sz val="8"/>
      <color rgb="FF000000"/>
      <name val="Arial"/>
      <family val="2"/>
    </font>
    <font>
      <b/>
      <sz val="8"/>
      <color rgb="FF000000"/>
      <name val="Arial"/>
      <family val="2"/>
    </font>
    <font>
      <sz val="7"/>
      <color rgb="FF000000"/>
      <name val="Arial"/>
      <family val="2"/>
    </font>
    <font>
      <sz val="8"/>
      <color rgb="FFFF0000"/>
      <name val="Arial"/>
      <family val="2"/>
    </font>
    <font>
      <sz val="8"/>
      <name val="Arial"/>
      <family val="2"/>
    </font>
    <font>
      <sz val="11"/>
      <name val="Calibri"/>
      <family val="2"/>
    </font>
    <font>
      <sz val="10.5"/>
      <name val="Calibri"/>
      <family val="2"/>
    </font>
    <font>
      <i/>
      <sz val="8"/>
      <color rgb="FF000000"/>
      <name val="Arial"/>
      <family val="2"/>
    </font>
    <font>
      <b/>
      <i/>
      <sz val="8"/>
      <color rgb="FF000000"/>
      <name val="Arial"/>
      <family val="2"/>
    </font>
    <font>
      <b/>
      <i/>
      <sz val="8"/>
      <name val="Arial"/>
      <family val="2"/>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28">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6">
    <xf numFmtId="0" fontId="0" fillId="0" borderId="0" xfId="0"/>
    <xf numFmtId="0" fontId="0" fillId="0" borderId="0" xfId="0" applyAlignment="1">
      <alignment wrapText="1"/>
    </xf>
    <xf numFmtId="0" fontId="7" fillId="0" borderId="0" xfId="0" applyFont="1" applyAlignment="1">
      <alignment wrapText="1"/>
    </xf>
    <xf numFmtId="0" fontId="0" fillId="0" borderId="0" xfId="0" applyFill="1" applyAlignment="1">
      <alignment wrapText="1"/>
    </xf>
    <xf numFmtId="0" fontId="0" fillId="0" borderId="0" xfId="0" applyAlignment="1"/>
    <xf numFmtId="0" fontId="0" fillId="0" borderId="0" xfId="0" applyAlignment="1">
      <alignment wrapText="1"/>
    </xf>
    <xf numFmtId="0" fontId="0" fillId="0" borderId="0" xfId="0" applyAlignment="1">
      <alignment wrapText="1"/>
    </xf>
    <xf numFmtId="0" fontId="11" fillId="0" borderId="0" xfId="0" applyFont="1" applyBorder="1" applyAlignment="1"/>
    <xf numFmtId="0" fontId="12" fillId="0" borderId="9" xfId="0" applyFont="1" applyBorder="1" applyAlignment="1">
      <alignment vertical="center" wrapText="1"/>
    </xf>
    <xf numFmtId="0" fontId="2" fillId="0" borderId="9"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2" fillId="0" borderId="9" xfId="0" quotePrefix="1" applyFont="1" applyBorder="1" applyAlignment="1">
      <alignment vertical="center" wrapText="1"/>
    </xf>
    <xf numFmtId="0" fontId="12" fillId="0" borderId="9" xfId="0" applyFont="1" applyFill="1" applyBorder="1" applyAlignment="1">
      <alignment vertical="center" wrapText="1"/>
    </xf>
    <xf numFmtId="0" fontId="16" fillId="0" borderId="9" xfId="0" applyFont="1" applyFill="1" applyBorder="1" applyAlignment="1">
      <alignment vertical="center" wrapText="1"/>
    </xf>
    <xf numFmtId="0" fontId="17" fillId="0" borderId="9"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2" fillId="4" borderId="9" xfId="0" applyFont="1" applyFill="1" applyBorder="1" applyAlignment="1">
      <alignment vertical="center" wrapText="1"/>
    </xf>
    <xf numFmtId="0" fontId="3" fillId="0" borderId="9" xfId="0" applyFont="1" applyFill="1" applyBorder="1" applyAlignment="1">
      <alignment horizontal="center" vertical="center" wrapText="1"/>
    </xf>
    <xf numFmtId="0" fontId="12" fillId="0" borderId="10" xfId="0" applyFont="1" applyBorder="1" applyAlignment="1">
      <alignment vertical="center" wrapText="1"/>
    </xf>
    <xf numFmtId="0" fontId="2"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12" fillId="0" borderId="11" xfId="0" applyFont="1" applyBorder="1" applyAlignment="1">
      <alignment vertical="center" wrapText="1"/>
    </xf>
    <xf numFmtId="0" fontId="2"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12" fillId="0" borderId="11" xfId="0" applyFont="1" applyBorder="1" applyAlignment="1">
      <alignment horizontal="left" vertical="center" wrapText="1"/>
    </xf>
    <xf numFmtId="0" fontId="7" fillId="3" borderId="6" xfId="0" applyFont="1" applyFill="1" applyBorder="1" applyAlignment="1">
      <alignment wrapText="1"/>
    </xf>
    <xf numFmtId="0" fontId="7" fillId="3" borderId="5" xfId="0" applyFont="1" applyFill="1" applyBorder="1" applyAlignment="1">
      <alignment wrapText="1"/>
    </xf>
    <xf numFmtId="0" fontId="1" fillId="0" borderId="1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2" fillId="0" borderId="20" xfId="0" applyFont="1" applyBorder="1" applyAlignment="1">
      <alignment vertical="center" wrapText="1"/>
    </xf>
    <xf numFmtId="0" fontId="2"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12" fillId="0" borderId="9" xfId="0" applyFont="1" applyBorder="1" applyAlignment="1">
      <alignment horizontal="left" vertical="center" wrapText="1"/>
    </xf>
    <xf numFmtId="0" fontId="0" fillId="5" borderId="0" xfId="0" applyFill="1" applyAlignment="1">
      <alignment wrapText="1"/>
    </xf>
    <xf numFmtId="0" fontId="14" fillId="0" borderId="9" xfId="0" applyFont="1" applyBorder="1" applyAlignment="1">
      <alignment horizontal="center" wrapText="1"/>
    </xf>
    <xf numFmtId="0" fontId="8" fillId="0" borderId="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10"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3" borderId="12" xfId="0" applyFont="1" applyFill="1" applyBorder="1" applyAlignment="1">
      <alignment wrapText="1"/>
    </xf>
    <xf numFmtId="0" fontId="7" fillId="3" borderId="1" xfId="0" applyFont="1" applyFill="1" applyBorder="1" applyAlignment="1">
      <alignment wrapText="1"/>
    </xf>
    <xf numFmtId="0" fontId="8" fillId="0" borderId="11" xfId="0" applyFont="1" applyBorder="1" applyAlignment="1">
      <alignment horizontal="center" vertical="center" wrapText="1"/>
    </xf>
    <xf numFmtId="0" fontId="8" fillId="0" borderId="14" xfId="0" applyFont="1" applyBorder="1" applyAlignment="1">
      <alignment horizontal="center" vertical="center" wrapText="1"/>
    </xf>
    <xf numFmtId="0" fontId="18" fillId="0" borderId="9"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2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0" xfId="0" applyAlignment="1">
      <alignment wrapText="1"/>
    </xf>
    <xf numFmtId="0" fontId="0" fillId="0" borderId="0" xfId="0" applyBorder="1" applyAlignment="1">
      <alignment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16B8A-BB29-4D5E-BDBD-2B04124DCB64}">
  <dimension ref="A1:K50"/>
  <sheetViews>
    <sheetView tabSelected="1" workbookViewId="0">
      <pane ySplit="5" topLeftCell="A6" activePane="bottomLeft" state="frozen"/>
      <selection pane="bottomLeft" activeCell="N23" sqref="N23"/>
    </sheetView>
  </sheetViews>
  <sheetFormatPr defaultRowHeight="15" x14ac:dyDescent="0.25"/>
  <cols>
    <col min="1" max="1" width="4.5703125" style="1" customWidth="1"/>
    <col min="2" max="2" width="27.7109375" style="1" customWidth="1"/>
    <col min="3" max="3" width="5.7109375" style="1" customWidth="1"/>
    <col min="4" max="4" width="9.7109375" style="1" customWidth="1"/>
    <col min="5" max="5" width="19" style="1" customWidth="1"/>
    <col min="6" max="6" width="15.85546875" style="1" customWidth="1"/>
    <col min="7" max="7" width="11.7109375" style="1" customWidth="1"/>
    <col min="8" max="8" width="12.140625" style="1" customWidth="1"/>
    <col min="9" max="9" width="11.7109375" style="1" customWidth="1"/>
    <col min="10" max="10" width="5.85546875" style="1" customWidth="1"/>
    <col min="11" max="16384" width="9.140625" style="1"/>
  </cols>
  <sheetData>
    <row r="1" spans="1:11" s="6" customFormat="1" ht="219" customHeight="1" thickBot="1" x14ac:dyDescent="0.3">
      <c r="A1" s="63" t="s">
        <v>68</v>
      </c>
      <c r="B1" s="64"/>
      <c r="C1" s="64"/>
      <c r="D1" s="64"/>
      <c r="E1" s="64"/>
      <c r="F1" s="64"/>
      <c r="G1" s="64"/>
      <c r="H1" s="64"/>
      <c r="I1" s="64"/>
      <c r="J1" s="64"/>
      <c r="K1" s="65"/>
    </row>
    <row r="2" spans="1:11" s="6" customFormat="1" ht="4.5" customHeight="1" thickBot="1" x14ac:dyDescent="0.3">
      <c r="A2" s="39"/>
      <c r="B2" s="39"/>
      <c r="C2" s="39"/>
      <c r="D2" s="39"/>
      <c r="E2" s="39"/>
      <c r="F2" s="39"/>
      <c r="G2" s="39"/>
      <c r="H2" s="39"/>
      <c r="I2" s="39"/>
      <c r="J2" s="39"/>
      <c r="K2" s="39"/>
    </row>
    <row r="3" spans="1:11" s="2" customFormat="1" ht="16.5" thickBot="1" x14ac:dyDescent="0.3">
      <c r="A3" s="28"/>
      <c r="B3" s="29" t="s">
        <v>5</v>
      </c>
      <c r="C3" s="29"/>
      <c r="D3" s="29"/>
      <c r="E3" s="29"/>
      <c r="F3" s="29"/>
      <c r="G3" s="29"/>
      <c r="H3" s="29"/>
      <c r="I3" s="29"/>
      <c r="J3" s="57"/>
      <c r="K3" s="58"/>
    </row>
    <row r="4" spans="1:11" ht="21" customHeight="1" x14ac:dyDescent="0.25">
      <c r="A4" s="45" t="s">
        <v>6</v>
      </c>
      <c r="B4" s="47" t="s">
        <v>0</v>
      </c>
      <c r="C4" s="49" t="s">
        <v>3</v>
      </c>
      <c r="D4" s="49" t="s">
        <v>63</v>
      </c>
      <c r="E4" s="49" t="s">
        <v>2</v>
      </c>
      <c r="F4" s="49" t="s">
        <v>1</v>
      </c>
      <c r="G4" s="49" t="s">
        <v>65</v>
      </c>
      <c r="H4" s="51" t="s">
        <v>64</v>
      </c>
      <c r="I4" s="49" t="s">
        <v>62</v>
      </c>
      <c r="J4" s="53" t="s">
        <v>48</v>
      </c>
      <c r="K4" s="54"/>
    </row>
    <row r="5" spans="1:11" ht="21" customHeight="1" thickBot="1" x14ac:dyDescent="0.3">
      <c r="A5" s="46"/>
      <c r="B5" s="48"/>
      <c r="C5" s="50"/>
      <c r="D5" s="50"/>
      <c r="E5" s="50"/>
      <c r="F5" s="50"/>
      <c r="G5" s="50"/>
      <c r="H5" s="52"/>
      <c r="I5" s="50"/>
      <c r="J5" s="55"/>
      <c r="K5" s="56"/>
    </row>
    <row r="6" spans="1:11" ht="35.25" customHeight="1" x14ac:dyDescent="0.25">
      <c r="A6" s="30">
        <v>1</v>
      </c>
      <c r="B6" s="27" t="s">
        <v>7</v>
      </c>
      <c r="C6" s="25">
        <v>200</v>
      </c>
      <c r="D6" s="25" t="s">
        <v>29</v>
      </c>
      <c r="E6" s="26"/>
      <c r="F6" s="26"/>
      <c r="G6" s="26"/>
      <c r="H6" s="26"/>
      <c r="I6" s="26"/>
      <c r="J6" s="59"/>
      <c r="K6" s="60"/>
    </row>
    <row r="7" spans="1:11" s="3" customFormat="1" ht="35.25" customHeight="1" x14ac:dyDescent="0.25">
      <c r="A7" s="31">
        <v>2</v>
      </c>
      <c r="B7" s="11" t="s">
        <v>26</v>
      </c>
      <c r="C7" s="12">
        <v>400</v>
      </c>
      <c r="D7" s="12" t="s">
        <v>25</v>
      </c>
      <c r="E7" s="13" t="s">
        <v>24</v>
      </c>
      <c r="F7" s="13"/>
      <c r="G7" s="10"/>
      <c r="H7" s="13"/>
      <c r="I7" s="13"/>
      <c r="J7" s="41"/>
      <c r="K7" s="42"/>
    </row>
    <row r="8" spans="1:11" ht="35.25" customHeight="1" x14ac:dyDescent="0.25">
      <c r="A8" s="32">
        <v>3</v>
      </c>
      <c r="B8" s="8" t="s">
        <v>70</v>
      </c>
      <c r="C8" s="9">
        <f>50</f>
        <v>50</v>
      </c>
      <c r="D8" s="9" t="s">
        <v>30</v>
      </c>
      <c r="E8" s="40" t="s">
        <v>69</v>
      </c>
      <c r="F8" s="10"/>
      <c r="G8" s="10"/>
      <c r="H8" s="10"/>
      <c r="I8" s="10"/>
      <c r="J8" s="43"/>
      <c r="K8" s="44"/>
    </row>
    <row r="9" spans="1:11" ht="35.25" customHeight="1" x14ac:dyDescent="0.25">
      <c r="A9" s="32">
        <f>A8+1</f>
        <v>4</v>
      </c>
      <c r="B9" s="14" t="s">
        <v>32</v>
      </c>
      <c r="C9" s="9">
        <f>300</f>
        <v>300</v>
      </c>
      <c r="D9" s="9" t="s">
        <v>31</v>
      </c>
      <c r="E9" s="10"/>
      <c r="F9" s="10"/>
      <c r="G9" s="10"/>
      <c r="H9" s="10"/>
      <c r="I9" s="10"/>
      <c r="J9" s="43"/>
      <c r="K9" s="44"/>
    </row>
    <row r="10" spans="1:11" ht="35.25" customHeight="1" x14ac:dyDescent="0.25">
      <c r="A10" s="32">
        <f>A9+1</f>
        <v>5</v>
      </c>
      <c r="B10" s="8" t="s">
        <v>8</v>
      </c>
      <c r="C10" s="9">
        <f>30+50</f>
        <v>80</v>
      </c>
      <c r="D10" s="9" t="s">
        <v>33</v>
      </c>
      <c r="E10" s="10"/>
      <c r="F10" s="10"/>
      <c r="G10" s="10"/>
      <c r="H10" s="10"/>
      <c r="I10" s="10"/>
      <c r="J10" s="43"/>
      <c r="K10" s="44"/>
    </row>
    <row r="11" spans="1:11" s="3" customFormat="1" ht="35.25" customHeight="1" x14ac:dyDescent="0.25">
      <c r="A11" s="31">
        <v>6</v>
      </c>
      <c r="B11" s="15" t="s">
        <v>59</v>
      </c>
      <c r="C11" s="12">
        <v>400</v>
      </c>
      <c r="D11" s="12" t="s">
        <v>25</v>
      </c>
      <c r="E11" s="13" t="s">
        <v>24</v>
      </c>
      <c r="F11" s="13"/>
      <c r="G11" s="10"/>
      <c r="H11" s="13"/>
      <c r="I11" s="13"/>
      <c r="J11" s="41"/>
      <c r="K11" s="42"/>
    </row>
    <row r="12" spans="1:11" ht="35.25" customHeight="1" x14ac:dyDescent="0.25">
      <c r="A12" s="32">
        <f>A11+1</f>
        <v>7</v>
      </c>
      <c r="B12" s="8" t="s">
        <v>56</v>
      </c>
      <c r="C12" s="9">
        <f>800+147</f>
        <v>947</v>
      </c>
      <c r="D12" s="9" t="s">
        <v>25</v>
      </c>
      <c r="E12" s="10"/>
      <c r="F12" s="10"/>
      <c r="G12" s="10"/>
      <c r="H12" s="10"/>
      <c r="I12" s="10"/>
      <c r="J12" s="43"/>
      <c r="K12" s="44"/>
    </row>
    <row r="13" spans="1:11" ht="35.25" customHeight="1" x14ac:dyDescent="0.25">
      <c r="A13" s="32">
        <f t="shared" ref="A13:A36" si="0">A12+1</f>
        <v>8</v>
      </c>
      <c r="B13" s="8" t="s">
        <v>9</v>
      </c>
      <c r="C13" s="9">
        <f>20+6</f>
        <v>26</v>
      </c>
      <c r="D13" s="9" t="s">
        <v>34</v>
      </c>
      <c r="E13" s="10"/>
      <c r="F13" s="10"/>
      <c r="G13" s="10"/>
      <c r="H13" s="10"/>
      <c r="I13" s="10"/>
      <c r="J13" s="43"/>
      <c r="K13" s="44"/>
    </row>
    <row r="14" spans="1:11" ht="35.25" customHeight="1" x14ac:dyDescent="0.25">
      <c r="A14" s="32">
        <f t="shared" si="0"/>
        <v>9</v>
      </c>
      <c r="B14" s="8" t="s">
        <v>10</v>
      </c>
      <c r="C14" s="9">
        <f>3</f>
        <v>3</v>
      </c>
      <c r="D14" s="9" t="s">
        <v>35</v>
      </c>
      <c r="E14" s="10"/>
      <c r="F14" s="10"/>
      <c r="G14" s="10"/>
      <c r="H14" s="10"/>
      <c r="I14" s="10"/>
      <c r="J14" s="43"/>
      <c r="K14" s="44"/>
    </row>
    <row r="15" spans="1:11" s="3" customFormat="1" ht="35.25" customHeight="1" x14ac:dyDescent="0.25">
      <c r="A15" s="31">
        <f t="shared" si="0"/>
        <v>10</v>
      </c>
      <c r="B15" s="16" t="s">
        <v>58</v>
      </c>
      <c r="C15" s="17">
        <f>200</f>
        <v>200</v>
      </c>
      <c r="D15" s="17" t="s">
        <v>27</v>
      </c>
      <c r="E15" s="18" t="s">
        <v>50</v>
      </c>
      <c r="F15" s="18"/>
      <c r="G15" s="10"/>
      <c r="H15" s="18"/>
      <c r="I15" s="18"/>
      <c r="J15" s="61"/>
      <c r="K15" s="62"/>
    </row>
    <row r="16" spans="1:11" ht="35.25" customHeight="1" x14ac:dyDescent="0.25">
      <c r="A16" s="32">
        <f t="shared" si="0"/>
        <v>11</v>
      </c>
      <c r="B16" s="19" t="str">
        <f>UPPER("Wypall Dry Wipe #83561 Wipers in a Bucket or equivalent")</f>
        <v>WYPALL DRY WIPE #83561 WIPERS IN A BUCKET OR EQUIVALENT</v>
      </c>
      <c r="C16" s="9">
        <f>15+25</f>
        <v>40</v>
      </c>
      <c r="D16" s="9" t="s">
        <v>36</v>
      </c>
      <c r="E16" s="10"/>
      <c r="F16" s="10"/>
      <c r="G16" s="10"/>
      <c r="H16" s="10"/>
      <c r="I16" s="10"/>
      <c r="J16" s="43"/>
      <c r="K16" s="44"/>
    </row>
    <row r="17" spans="1:11" ht="35.25" customHeight="1" x14ac:dyDescent="0.25">
      <c r="A17" s="32">
        <f t="shared" si="0"/>
        <v>12</v>
      </c>
      <c r="B17" s="8" t="str">
        <f>UPPER("Wypall #83571 Wipers in a Bucket Refill or Equivalent")</f>
        <v>WYPALL #83571 WIPERS IN A BUCKET REFILL OR EQUIVALENT</v>
      </c>
      <c r="C17" s="9">
        <f>25+25</f>
        <v>50</v>
      </c>
      <c r="D17" s="9" t="s">
        <v>37</v>
      </c>
      <c r="E17" s="10"/>
      <c r="F17" s="10"/>
      <c r="G17" s="10"/>
      <c r="H17" s="10"/>
      <c r="I17" s="10"/>
      <c r="J17" s="43"/>
      <c r="K17" s="44"/>
    </row>
    <row r="18" spans="1:11" ht="35.25" customHeight="1" x14ac:dyDescent="0.25">
      <c r="A18" s="32">
        <f t="shared" si="0"/>
        <v>13</v>
      </c>
      <c r="B18" s="8" t="s">
        <v>11</v>
      </c>
      <c r="C18" s="9">
        <f>200+50</f>
        <v>250</v>
      </c>
      <c r="D18" s="9" t="s">
        <v>35</v>
      </c>
      <c r="E18" s="10"/>
      <c r="F18" s="10"/>
      <c r="G18" s="10"/>
      <c r="H18" s="10"/>
      <c r="I18" s="10"/>
      <c r="J18" s="43"/>
      <c r="K18" s="44"/>
    </row>
    <row r="19" spans="1:11" ht="35.25" customHeight="1" x14ac:dyDescent="0.25">
      <c r="A19" s="32">
        <f t="shared" si="0"/>
        <v>14</v>
      </c>
      <c r="B19" s="8" t="s">
        <v>28</v>
      </c>
      <c r="C19" s="9">
        <f>36</f>
        <v>36</v>
      </c>
      <c r="D19" s="9" t="s">
        <v>38</v>
      </c>
      <c r="E19" s="38" t="s">
        <v>66</v>
      </c>
      <c r="F19" s="10"/>
      <c r="G19" s="10"/>
      <c r="H19" s="10"/>
      <c r="I19" s="10"/>
      <c r="J19" s="43"/>
      <c r="K19" s="44"/>
    </row>
    <row r="20" spans="1:11" ht="35.25" customHeight="1" x14ac:dyDescent="0.25">
      <c r="A20" s="32">
        <f t="shared" si="0"/>
        <v>15</v>
      </c>
      <c r="B20" s="8" t="s">
        <v>12</v>
      </c>
      <c r="C20" s="9">
        <f>150</f>
        <v>150</v>
      </c>
      <c r="D20" s="9" t="s">
        <v>39</v>
      </c>
      <c r="E20" s="38" t="s">
        <v>66</v>
      </c>
      <c r="F20" s="10"/>
      <c r="G20" s="10"/>
      <c r="H20" s="10"/>
      <c r="I20" s="10"/>
      <c r="J20" s="43"/>
      <c r="K20" s="44"/>
    </row>
    <row r="21" spans="1:11" ht="35.25" customHeight="1" x14ac:dyDescent="0.25">
      <c r="A21" s="32">
        <f t="shared" si="0"/>
        <v>16</v>
      </c>
      <c r="B21" s="8" t="s">
        <v>54</v>
      </c>
      <c r="C21" s="9">
        <f>28</f>
        <v>28</v>
      </c>
      <c r="D21" s="9" t="s">
        <v>39</v>
      </c>
      <c r="E21" s="38" t="s">
        <v>66</v>
      </c>
      <c r="F21" s="10"/>
      <c r="G21" s="10"/>
      <c r="H21" s="10"/>
      <c r="I21" s="10"/>
      <c r="J21" s="43"/>
      <c r="K21" s="44"/>
    </row>
    <row r="22" spans="1:11" ht="35.25" customHeight="1" x14ac:dyDescent="0.25">
      <c r="A22" s="32">
        <f t="shared" si="0"/>
        <v>17</v>
      </c>
      <c r="B22" s="8" t="s">
        <v>53</v>
      </c>
      <c r="C22" s="9">
        <v>400</v>
      </c>
      <c r="D22" s="9" t="s">
        <v>39</v>
      </c>
      <c r="E22" s="38" t="s">
        <v>66</v>
      </c>
      <c r="F22" s="10"/>
      <c r="G22" s="10"/>
      <c r="H22" s="10"/>
      <c r="I22" s="10"/>
      <c r="J22" s="43"/>
      <c r="K22" s="44"/>
    </row>
    <row r="23" spans="1:11" ht="35.25" customHeight="1" x14ac:dyDescent="0.25">
      <c r="A23" s="32">
        <f t="shared" si="0"/>
        <v>18</v>
      </c>
      <c r="B23" s="8" t="s">
        <v>52</v>
      </c>
      <c r="C23" s="9">
        <f>350</f>
        <v>350</v>
      </c>
      <c r="D23" s="9" t="s">
        <v>40</v>
      </c>
      <c r="E23" s="38" t="s">
        <v>66</v>
      </c>
      <c r="F23" s="10"/>
      <c r="G23" s="10"/>
      <c r="H23" s="10"/>
      <c r="I23" s="10"/>
      <c r="J23" s="43"/>
      <c r="K23" s="44"/>
    </row>
    <row r="24" spans="1:11" ht="35.25" customHeight="1" x14ac:dyDescent="0.25">
      <c r="A24" s="32">
        <f t="shared" si="0"/>
        <v>19</v>
      </c>
      <c r="B24" s="8" t="s">
        <v>51</v>
      </c>
      <c r="C24" s="9">
        <f>400</f>
        <v>400</v>
      </c>
      <c r="D24" s="9" t="s">
        <v>41</v>
      </c>
      <c r="E24" s="38" t="s">
        <v>66</v>
      </c>
      <c r="F24" s="10"/>
      <c r="G24" s="10"/>
      <c r="H24" s="10"/>
      <c r="I24" s="10"/>
      <c r="J24" s="43"/>
      <c r="K24" s="44"/>
    </row>
    <row r="25" spans="1:11" ht="35.25" customHeight="1" x14ac:dyDescent="0.25">
      <c r="A25" s="32">
        <f t="shared" si="0"/>
        <v>20</v>
      </c>
      <c r="B25" s="8" t="s">
        <v>13</v>
      </c>
      <c r="C25" s="9">
        <f>66</f>
        <v>66</v>
      </c>
      <c r="D25" s="9" t="s">
        <v>42</v>
      </c>
      <c r="E25" s="38" t="s">
        <v>66</v>
      </c>
      <c r="F25" s="10"/>
      <c r="G25" s="10"/>
      <c r="H25" s="10"/>
      <c r="I25" s="10"/>
      <c r="J25" s="43"/>
      <c r="K25" s="44"/>
    </row>
    <row r="26" spans="1:11" ht="35.25" customHeight="1" x14ac:dyDescent="0.25">
      <c r="A26" s="31">
        <f t="shared" si="0"/>
        <v>21</v>
      </c>
      <c r="B26" s="15" t="s">
        <v>55</v>
      </c>
      <c r="C26" s="20">
        <f>200</f>
        <v>200</v>
      </c>
      <c r="D26" s="20" t="s">
        <v>42</v>
      </c>
      <c r="E26" s="38" t="s">
        <v>66</v>
      </c>
      <c r="F26" s="13"/>
      <c r="G26" s="13"/>
      <c r="H26" s="13"/>
      <c r="I26" s="13"/>
      <c r="J26" s="41"/>
      <c r="K26" s="42"/>
    </row>
    <row r="27" spans="1:11" ht="35.25" customHeight="1" x14ac:dyDescent="0.25">
      <c r="A27" s="32">
        <f t="shared" si="0"/>
        <v>22</v>
      </c>
      <c r="B27" s="16" t="s">
        <v>14</v>
      </c>
      <c r="C27" s="17">
        <v>6</v>
      </c>
      <c r="D27" s="17" t="s">
        <v>43</v>
      </c>
      <c r="E27" s="18"/>
      <c r="F27" s="18"/>
      <c r="G27" s="10"/>
      <c r="H27" s="18"/>
      <c r="I27" s="18"/>
      <c r="J27" s="61"/>
      <c r="K27" s="62"/>
    </row>
    <row r="28" spans="1:11" ht="35.25" customHeight="1" x14ac:dyDescent="0.25">
      <c r="A28" s="32">
        <f t="shared" si="0"/>
        <v>23</v>
      </c>
      <c r="B28" s="8" t="s">
        <v>15</v>
      </c>
      <c r="C28" s="9">
        <v>8</v>
      </c>
      <c r="D28" s="9" t="s">
        <v>44</v>
      </c>
      <c r="E28" s="10"/>
      <c r="F28" s="10"/>
      <c r="G28" s="10"/>
      <c r="H28" s="10"/>
      <c r="I28" s="10"/>
      <c r="J28" s="43"/>
      <c r="K28" s="44"/>
    </row>
    <row r="29" spans="1:11" ht="35.25" customHeight="1" x14ac:dyDescent="0.25">
      <c r="A29" s="32">
        <f t="shared" si="0"/>
        <v>24</v>
      </c>
      <c r="B29" s="8" t="s">
        <v>16</v>
      </c>
      <c r="C29" s="9">
        <f>80+1</f>
        <v>81</v>
      </c>
      <c r="D29" s="9" t="s">
        <v>45</v>
      </c>
      <c r="E29" s="10"/>
      <c r="F29" s="10"/>
      <c r="G29" s="10"/>
      <c r="H29" s="10"/>
      <c r="I29" s="10"/>
      <c r="J29" s="43"/>
      <c r="K29" s="44"/>
    </row>
    <row r="30" spans="1:11" ht="35.25" customHeight="1" x14ac:dyDescent="0.25">
      <c r="A30" s="32">
        <f t="shared" si="0"/>
        <v>25</v>
      </c>
      <c r="B30" s="8" t="s">
        <v>17</v>
      </c>
      <c r="C30" s="9">
        <f>18</f>
        <v>18</v>
      </c>
      <c r="D30" s="9" t="s">
        <v>39</v>
      </c>
      <c r="E30" s="10"/>
      <c r="F30" s="10"/>
      <c r="G30" s="10"/>
      <c r="H30" s="10"/>
      <c r="I30" s="10"/>
      <c r="J30" s="43"/>
      <c r="K30" s="44"/>
    </row>
    <row r="31" spans="1:11" ht="35.25" customHeight="1" x14ac:dyDescent="0.25">
      <c r="A31" s="32">
        <f t="shared" si="0"/>
        <v>26</v>
      </c>
      <c r="B31" s="8" t="s">
        <v>18</v>
      </c>
      <c r="C31" s="9">
        <f>60</f>
        <v>60</v>
      </c>
      <c r="D31" s="9" t="s">
        <v>40</v>
      </c>
      <c r="E31" s="10"/>
      <c r="F31" s="10"/>
      <c r="G31" s="10"/>
      <c r="H31" s="10"/>
      <c r="I31" s="10"/>
      <c r="J31" s="43"/>
      <c r="K31" s="44"/>
    </row>
    <row r="32" spans="1:11" ht="35.25" customHeight="1" x14ac:dyDescent="0.25">
      <c r="A32" s="32">
        <f t="shared" si="0"/>
        <v>27</v>
      </c>
      <c r="B32" s="8" t="s">
        <v>19</v>
      </c>
      <c r="C32" s="9">
        <f>20</f>
        <v>20</v>
      </c>
      <c r="D32" s="9" t="s">
        <v>46</v>
      </c>
      <c r="E32" s="10"/>
      <c r="F32" s="10"/>
      <c r="G32" s="10"/>
      <c r="H32" s="10"/>
      <c r="I32" s="10"/>
      <c r="J32" s="43"/>
      <c r="K32" s="44"/>
    </row>
    <row r="33" spans="1:11" ht="35.25" customHeight="1" x14ac:dyDescent="0.25">
      <c r="A33" s="32">
        <f t="shared" si="0"/>
        <v>28</v>
      </c>
      <c r="B33" s="8" t="s">
        <v>20</v>
      </c>
      <c r="C33" s="9">
        <f>30</f>
        <v>30</v>
      </c>
      <c r="D33" s="9" t="s">
        <v>46</v>
      </c>
      <c r="E33" s="10"/>
      <c r="F33" s="10"/>
      <c r="G33" s="10"/>
      <c r="H33" s="10"/>
      <c r="I33" s="10"/>
      <c r="J33" s="43"/>
      <c r="K33" s="44"/>
    </row>
    <row r="34" spans="1:11" ht="35.25" customHeight="1" x14ac:dyDescent="0.25">
      <c r="A34" s="32">
        <f t="shared" si="0"/>
        <v>29</v>
      </c>
      <c r="B34" s="8" t="s">
        <v>21</v>
      </c>
      <c r="C34" s="9">
        <f>15</f>
        <v>15</v>
      </c>
      <c r="D34" s="9" t="s">
        <v>46</v>
      </c>
      <c r="E34" s="10"/>
      <c r="F34" s="10"/>
      <c r="G34" s="10"/>
      <c r="H34" s="10"/>
      <c r="I34" s="10"/>
      <c r="J34" s="43"/>
      <c r="K34" s="44"/>
    </row>
    <row r="35" spans="1:11" ht="35.25" customHeight="1" x14ac:dyDescent="0.25">
      <c r="A35" s="32">
        <f t="shared" si="0"/>
        <v>30</v>
      </c>
      <c r="B35" s="8" t="s">
        <v>22</v>
      </c>
      <c r="C35" s="9">
        <f>10</f>
        <v>10</v>
      </c>
      <c r="D35" s="9" t="s">
        <v>34</v>
      </c>
      <c r="E35" s="10"/>
      <c r="F35" s="10"/>
      <c r="G35" s="10"/>
      <c r="H35" s="10"/>
      <c r="I35" s="10"/>
      <c r="J35" s="43"/>
      <c r="K35" s="44"/>
    </row>
    <row r="36" spans="1:11" ht="35.25" customHeight="1" thickBot="1" x14ac:dyDescent="0.3">
      <c r="A36" s="33">
        <f t="shared" si="0"/>
        <v>31</v>
      </c>
      <c r="B36" s="21" t="s">
        <v>23</v>
      </c>
      <c r="C36" s="22">
        <f>36</f>
        <v>36</v>
      </c>
      <c r="D36" s="22" t="s">
        <v>47</v>
      </c>
      <c r="E36" s="23"/>
      <c r="F36" s="23"/>
      <c r="G36" s="23"/>
      <c r="H36" s="23"/>
      <c r="I36" s="23"/>
      <c r="J36" s="68"/>
      <c r="K36" s="69"/>
    </row>
    <row r="37" spans="1:11" s="5" customFormat="1" ht="21" customHeight="1" x14ac:dyDescent="0.25">
      <c r="A37" s="45" t="s">
        <v>61</v>
      </c>
      <c r="B37" s="47" t="s">
        <v>67</v>
      </c>
      <c r="C37" s="49"/>
      <c r="D37" s="49"/>
      <c r="E37" s="49" t="s">
        <v>2</v>
      </c>
      <c r="F37" s="49" t="s">
        <v>1</v>
      </c>
      <c r="G37" s="49" t="s">
        <v>57</v>
      </c>
      <c r="H37" s="51" t="s">
        <v>4</v>
      </c>
      <c r="I37" s="49" t="s">
        <v>60</v>
      </c>
      <c r="J37" s="53" t="s">
        <v>48</v>
      </c>
      <c r="K37" s="54"/>
    </row>
    <row r="38" spans="1:11" s="5" customFormat="1" ht="21" customHeight="1" thickBot="1" x14ac:dyDescent="0.3">
      <c r="A38" s="46"/>
      <c r="B38" s="48"/>
      <c r="C38" s="50"/>
      <c r="D38" s="50"/>
      <c r="E38" s="50"/>
      <c r="F38" s="50"/>
      <c r="G38" s="50"/>
      <c r="H38" s="52"/>
      <c r="I38" s="50"/>
      <c r="J38" s="55"/>
      <c r="K38" s="56"/>
    </row>
    <row r="39" spans="1:11" s="5" customFormat="1" ht="35.25" customHeight="1" x14ac:dyDescent="0.25">
      <c r="A39" s="30"/>
      <c r="B39" s="24"/>
      <c r="C39" s="25"/>
      <c r="D39" s="25"/>
      <c r="E39" s="26"/>
      <c r="F39" s="26"/>
      <c r="G39" s="26"/>
      <c r="H39" s="26"/>
      <c r="I39" s="26"/>
      <c r="J39" s="72"/>
      <c r="K39" s="73"/>
    </row>
    <row r="40" spans="1:11" s="5" customFormat="1" ht="35.25" customHeight="1" x14ac:dyDescent="0.25">
      <c r="A40" s="32"/>
      <c r="B40" s="8"/>
      <c r="C40" s="9"/>
      <c r="D40" s="9"/>
      <c r="E40" s="10"/>
      <c r="F40" s="10"/>
      <c r="G40" s="10"/>
      <c r="H40" s="10"/>
      <c r="I40" s="10"/>
      <c r="J40" s="74"/>
      <c r="K40" s="75"/>
    </row>
    <row r="41" spans="1:11" s="5" customFormat="1" ht="35.25" customHeight="1" x14ac:dyDescent="0.25">
      <c r="A41" s="32"/>
      <c r="B41" s="8"/>
      <c r="C41" s="9"/>
      <c r="D41" s="9"/>
      <c r="E41" s="10"/>
      <c r="F41" s="10"/>
      <c r="G41" s="10"/>
      <c r="H41" s="10"/>
      <c r="I41" s="10"/>
      <c r="J41" s="74"/>
      <c r="K41" s="75"/>
    </row>
    <row r="42" spans="1:11" s="5" customFormat="1" ht="35.25" customHeight="1" x14ac:dyDescent="0.25">
      <c r="A42" s="32"/>
      <c r="B42" s="8"/>
      <c r="C42" s="9"/>
      <c r="D42" s="9"/>
      <c r="E42" s="10"/>
      <c r="F42" s="10"/>
      <c r="G42" s="10"/>
      <c r="H42" s="10"/>
      <c r="I42" s="10"/>
      <c r="J42" s="74"/>
      <c r="K42" s="75"/>
    </row>
    <row r="43" spans="1:11" s="5" customFormat="1" ht="35.25" customHeight="1" thickBot="1" x14ac:dyDescent="0.3">
      <c r="A43" s="34"/>
      <c r="B43" s="35"/>
      <c r="C43" s="36"/>
      <c r="D43" s="36"/>
      <c r="E43" s="37"/>
      <c r="F43" s="37"/>
      <c r="G43" s="37"/>
      <c r="H43" s="37"/>
      <c r="I43" s="37"/>
      <c r="J43" s="70"/>
      <c r="K43" s="71"/>
    </row>
    <row r="44" spans="1:11" ht="21.75" customHeight="1" x14ac:dyDescent="0.25">
      <c r="B44" s="7" t="s">
        <v>49</v>
      </c>
      <c r="C44" s="7"/>
      <c r="D44" s="7"/>
      <c r="J44" s="67"/>
      <c r="K44" s="67"/>
    </row>
    <row r="45" spans="1:11" x14ac:dyDescent="0.25">
      <c r="C45" s="4"/>
      <c r="J45" s="66"/>
      <c r="K45" s="66"/>
    </row>
    <row r="46" spans="1:11" x14ac:dyDescent="0.25">
      <c r="C46" s="4"/>
      <c r="J46" s="66"/>
      <c r="K46" s="66"/>
    </row>
    <row r="47" spans="1:11" x14ac:dyDescent="0.25">
      <c r="C47" s="4"/>
      <c r="J47" s="66"/>
      <c r="K47" s="66"/>
    </row>
    <row r="48" spans="1:11" x14ac:dyDescent="0.25">
      <c r="C48" s="4"/>
      <c r="J48" s="66"/>
      <c r="K48" s="66"/>
    </row>
    <row r="49" spans="3:11" x14ac:dyDescent="0.25">
      <c r="C49" s="4"/>
      <c r="J49" s="66"/>
      <c r="K49" s="66"/>
    </row>
    <row r="50" spans="3:11" x14ac:dyDescent="0.25">
      <c r="C50" s="4"/>
      <c r="J50" s="66"/>
      <c r="K50" s="66"/>
    </row>
  </sheetData>
  <mergeCells count="65">
    <mergeCell ref="J43:K43"/>
    <mergeCell ref="J39:K39"/>
    <mergeCell ref="J40:K40"/>
    <mergeCell ref="J41:K41"/>
    <mergeCell ref="J42:K42"/>
    <mergeCell ref="A1:K1"/>
    <mergeCell ref="J48:K48"/>
    <mergeCell ref="J49:K49"/>
    <mergeCell ref="J50:K50"/>
    <mergeCell ref="J4:K5"/>
    <mergeCell ref="J45:K45"/>
    <mergeCell ref="J46:K46"/>
    <mergeCell ref="J47:K47"/>
    <mergeCell ref="J44:K44"/>
    <mergeCell ref="J32:K32"/>
    <mergeCell ref="J33:K33"/>
    <mergeCell ref="J34:K34"/>
    <mergeCell ref="J35:K35"/>
    <mergeCell ref="J36:K36"/>
    <mergeCell ref="J28:K28"/>
    <mergeCell ref="J29:K29"/>
    <mergeCell ref="J30:K30"/>
    <mergeCell ref="J18:K18"/>
    <mergeCell ref="J19:K19"/>
    <mergeCell ref="J20:K20"/>
    <mergeCell ref="J31:K31"/>
    <mergeCell ref="J26:K26"/>
    <mergeCell ref="J27:K27"/>
    <mergeCell ref="J21:K21"/>
    <mergeCell ref="J22:K22"/>
    <mergeCell ref="J23:K23"/>
    <mergeCell ref="J24:K24"/>
    <mergeCell ref="J25:K25"/>
    <mergeCell ref="J13:K13"/>
    <mergeCell ref="J14:K14"/>
    <mergeCell ref="J15:K15"/>
    <mergeCell ref="J16:K16"/>
    <mergeCell ref="J17:K17"/>
    <mergeCell ref="J3:K3"/>
    <mergeCell ref="J6:K6"/>
    <mergeCell ref="G4:G5"/>
    <mergeCell ref="A4:A5"/>
    <mergeCell ref="B4:B5"/>
    <mergeCell ref="D4:D5"/>
    <mergeCell ref="E4:E5"/>
    <mergeCell ref="I4:I5"/>
    <mergeCell ref="C4:C5"/>
    <mergeCell ref="F4:F5"/>
    <mergeCell ref="H4:H5"/>
    <mergeCell ref="J7:K7"/>
    <mergeCell ref="J8:K8"/>
    <mergeCell ref="J9:K9"/>
    <mergeCell ref="J10:K10"/>
    <mergeCell ref="A37:A38"/>
    <mergeCell ref="B37:B38"/>
    <mergeCell ref="C37:C38"/>
    <mergeCell ref="D37:D38"/>
    <mergeCell ref="E37:E38"/>
    <mergeCell ref="F37:F38"/>
    <mergeCell ref="G37:G38"/>
    <mergeCell ref="H37:H38"/>
    <mergeCell ref="I37:I38"/>
    <mergeCell ref="J37:K38"/>
    <mergeCell ref="J11:K11"/>
    <mergeCell ref="J12:K12"/>
  </mergeCells>
  <pageMargins left="0.25" right="0.2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Wu</dc:creator>
  <cp:lastModifiedBy>Frances Wu</cp:lastModifiedBy>
  <cp:lastPrinted>2022-09-28T19:57:15Z</cp:lastPrinted>
  <dcterms:created xsi:type="dcterms:W3CDTF">2022-08-26T20:11:26Z</dcterms:created>
  <dcterms:modified xsi:type="dcterms:W3CDTF">2022-09-28T19:58:42Z</dcterms:modified>
</cp:coreProperties>
</file>